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Z:\Project Files\EA-FZ\Franklin\33131 - Franklin Anderson WM Improvements\Working\Bid Documents\Bid Forms\"/>
    </mc:Choice>
  </mc:AlternateContent>
  <xr:revisionPtr revIDLastSave="0" documentId="8_{7643218F-EBE2-4DE0-925F-0C3267B593DE}" xr6:coauthVersionLast="47" xr6:coauthVersionMax="47" xr10:uidLastSave="{00000000-0000-0000-0000-000000000000}"/>
  <bookViews>
    <workbookView xWindow="28680" yWindow="-120" windowWidth="29040" windowHeight="15720" xr2:uid="{94BE58B2-76F6-4CFA-9D49-8196E669A0FF}"/>
  </bookViews>
  <sheets>
    <sheet name="BID FORM" sheetId="1" r:id="rId1"/>
  </sheets>
  <definedNames>
    <definedName name="_xlnm.Print_Area" localSheetId="0">'BID FORM'!$A$1:$I$147</definedName>
    <definedName name="_xlnm.Print_Titles" localSheetId="0">'BID FORM'!$1:$7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96" i="1" l="1"/>
  <c r="A97" i="1" s="1"/>
  <c r="A98" i="1" s="1"/>
  <c r="A99" i="1" s="1"/>
  <c r="A100" i="1" s="1"/>
  <c r="A101" i="1" s="1"/>
  <c r="A102" i="1" s="1"/>
  <c r="A103" i="1" s="1"/>
  <c r="E93" i="1"/>
  <c r="H81" i="1"/>
  <c r="I81" i="1" s="1"/>
  <c r="H135" i="1"/>
  <c r="I135" i="1" s="1"/>
  <c r="H60" i="1"/>
  <c r="E60" i="1"/>
  <c r="H30" i="1"/>
  <c r="I30" i="1" s="1"/>
  <c r="I60" i="1" l="1"/>
  <c r="H144" i="1"/>
  <c r="H143" i="1"/>
  <c r="H142" i="1"/>
  <c r="I142" i="1" s="1"/>
  <c r="H141" i="1"/>
  <c r="I141" i="1" s="1"/>
  <c r="H140" i="1"/>
  <c r="I140" i="1" s="1"/>
  <c r="H139" i="1"/>
  <c r="I139" i="1" s="1"/>
  <c r="H138" i="1"/>
  <c r="I138" i="1" s="1"/>
  <c r="H137" i="1"/>
  <c r="I137" i="1" s="1"/>
  <c r="H136" i="1"/>
  <c r="I136" i="1" s="1"/>
  <c r="H134" i="1"/>
  <c r="I134" i="1" s="1"/>
  <c r="H133" i="1"/>
  <c r="I133" i="1" s="1"/>
  <c r="H132" i="1"/>
  <c r="H131" i="1"/>
  <c r="I131" i="1" s="1"/>
  <c r="H130" i="1"/>
  <c r="I130" i="1" s="1"/>
  <c r="H129" i="1"/>
  <c r="I129" i="1" s="1"/>
  <c r="H128" i="1"/>
  <c r="I128" i="1" s="1"/>
  <c r="H127" i="1"/>
  <c r="I127" i="1" s="1"/>
  <c r="H123" i="1"/>
  <c r="H122" i="1"/>
  <c r="H121" i="1"/>
  <c r="I121" i="1" s="1"/>
  <c r="H120" i="1"/>
  <c r="I120" i="1" s="1"/>
  <c r="H119" i="1"/>
  <c r="I119" i="1" s="1"/>
  <c r="H118" i="1"/>
  <c r="I118" i="1" s="1"/>
  <c r="H117" i="1"/>
  <c r="I117" i="1" s="1"/>
  <c r="H116" i="1"/>
  <c r="I116" i="1" s="1"/>
  <c r="H115" i="1"/>
  <c r="I115" i="1" s="1"/>
  <c r="H114" i="1"/>
  <c r="H113" i="1"/>
  <c r="I113" i="1" s="1"/>
  <c r="H112" i="1"/>
  <c r="I112" i="1" s="1"/>
  <c r="H111" i="1"/>
  <c r="I111" i="1" s="1"/>
  <c r="H110" i="1"/>
  <c r="I110" i="1" s="1"/>
  <c r="H109" i="1"/>
  <c r="I109" i="1" s="1"/>
  <c r="H103" i="1"/>
  <c r="H102" i="1"/>
  <c r="H101" i="1"/>
  <c r="I101" i="1" s="1"/>
  <c r="H100" i="1"/>
  <c r="I100" i="1" s="1"/>
  <c r="H99" i="1"/>
  <c r="I99" i="1" s="1"/>
  <c r="H98" i="1"/>
  <c r="I98" i="1" s="1"/>
  <c r="H97" i="1"/>
  <c r="I97" i="1" s="1"/>
  <c r="H96" i="1"/>
  <c r="I96" i="1" s="1"/>
  <c r="H95" i="1"/>
  <c r="I95" i="1" s="1"/>
  <c r="H94" i="1"/>
  <c r="I94" i="1" s="1"/>
  <c r="H93" i="1"/>
  <c r="H92" i="1"/>
  <c r="I92" i="1" s="1"/>
  <c r="H88" i="1"/>
  <c r="H87" i="1"/>
  <c r="H86" i="1"/>
  <c r="I86" i="1" s="1"/>
  <c r="H85" i="1"/>
  <c r="I85" i="1" s="1"/>
  <c r="H84" i="1"/>
  <c r="I84" i="1" s="1"/>
  <c r="H83" i="1"/>
  <c r="I83" i="1" s="1"/>
  <c r="H82" i="1"/>
  <c r="I82" i="1" s="1"/>
  <c r="H80" i="1"/>
  <c r="I80" i="1" s="1"/>
  <c r="H79" i="1"/>
  <c r="I79" i="1" s="1"/>
  <c r="H78" i="1"/>
  <c r="H77" i="1"/>
  <c r="I77" i="1" s="1"/>
  <c r="H73" i="1"/>
  <c r="I73" i="1" s="1"/>
  <c r="H72" i="1"/>
  <c r="I72" i="1" s="1"/>
  <c r="H71" i="1"/>
  <c r="I71" i="1" s="1"/>
  <c r="H70" i="1"/>
  <c r="I70" i="1" s="1"/>
  <c r="H69" i="1"/>
  <c r="I69" i="1" s="1"/>
  <c r="H68" i="1"/>
  <c r="I68" i="1" s="1"/>
  <c r="H67" i="1"/>
  <c r="I67" i="1" s="1"/>
  <c r="H66" i="1"/>
  <c r="H65" i="1"/>
  <c r="I65" i="1" s="1"/>
  <c r="H59" i="1"/>
  <c r="H58" i="1"/>
  <c r="I58" i="1" s="1"/>
  <c r="H57" i="1"/>
  <c r="I57" i="1" s="1"/>
  <c r="H56" i="1"/>
  <c r="I56" i="1" s="1"/>
  <c r="H55" i="1"/>
  <c r="I55" i="1" s="1"/>
  <c r="H54" i="1"/>
  <c r="I54" i="1" s="1"/>
  <c r="H53" i="1"/>
  <c r="I53" i="1" s="1"/>
  <c r="H52" i="1"/>
  <c r="I52" i="1" s="1"/>
  <c r="H51" i="1"/>
  <c r="H50" i="1"/>
  <c r="I50" i="1" s="1"/>
  <c r="H46" i="1"/>
  <c r="H45" i="1"/>
  <c r="H44" i="1"/>
  <c r="I44" i="1" s="1"/>
  <c r="H43" i="1"/>
  <c r="I43" i="1" s="1"/>
  <c r="H42" i="1"/>
  <c r="I42" i="1" s="1"/>
  <c r="H41" i="1"/>
  <c r="I41" i="1" s="1"/>
  <c r="H40" i="1"/>
  <c r="I40" i="1" s="1"/>
  <c r="H39" i="1"/>
  <c r="I39" i="1" s="1"/>
  <c r="H38" i="1"/>
  <c r="H37" i="1"/>
  <c r="I37" i="1" s="1"/>
  <c r="H33" i="1"/>
  <c r="H32" i="1"/>
  <c r="H31" i="1"/>
  <c r="I31" i="1" s="1"/>
  <c r="H29" i="1"/>
  <c r="I29" i="1" s="1"/>
  <c r="H28" i="1"/>
  <c r="I28" i="1" s="1"/>
  <c r="H27" i="1"/>
  <c r="I27" i="1" s="1"/>
  <c r="H26" i="1"/>
  <c r="I26" i="1" s="1"/>
  <c r="H25" i="1"/>
  <c r="I25" i="1" s="1"/>
  <c r="H24" i="1"/>
  <c r="I24" i="1" s="1"/>
  <c r="H23" i="1"/>
  <c r="H22" i="1"/>
  <c r="I22" i="1" s="1"/>
  <c r="H17" i="1"/>
  <c r="I17" i="1" s="1"/>
  <c r="H16" i="1"/>
  <c r="H15" i="1"/>
  <c r="I15" i="1" s="1"/>
  <c r="H14" i="1"/>
  <c r="I14" i="1" s="1"/>
  <c r="H13" i="1"/>
  <c r="I13" i="1" s="1"/>
  <c r="H12" i="1"/>
  <c r="I12" i="1" s="1"/>
  <c r="H11" i="1"/>
  <c r="I11" i="1" s="1"/>
  <c r="H10" i="1"/>
  <c r="I10" i="1" s="1"/>
  <c r="H9" i="1"/>
  <c r="I9" i="1" s="1"/>
  <c r="E132" i="1"/>
  <c r="E114" i="1"/>
  <c r="E78" i="1"/>
  <c r="E66" i="1"/>
  <c r="E51" i="1"/>
  <c r="E38" i="1"/>
  <c r="E23" i="1"/>
  <c r="A66" i="1"/>
  <c r="A67" i="1" s="1"/>
  <c r="A68" i="1" s="1"/>
  <c r="A69" i="1" s="1"/>
  <c r="A70" i="1" s="1"/>
  <c r="A71" i="1" s="1"/>
  <c r="A72" i="1" s="1"/>
  <c r="A73" i="1" s="1"/>
  <c r="A128" i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10" i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93" i="1"/>
  <c r="A94" i="1" s="1"/>
  <c r="A95" i="1" s="1"/>
  <c r="A78" i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51" i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38" i="1"/>
  <c r="A39" i="1" s="1"/>
  <c r="A40" i="1" s="1"/>
  <c r="A41" i="1" s="1"/>
  <c r="A42" i="1" s="1"/>
  <c r="A43" i="1" s="1"/>
  <c r="A44" i="1" s="1"/>
  <c r="A45" i="1" s="1"/>
  <c r="A46" i="1" s="1"/>
  <c r="E143" i="1"/>
  <c r="E122" i="1"/>
  <c r="I122" i="1" s="1"/>
  <c r="E102" i="1"/>
  <c r="E87" i="1"/>
  <c r="E59" i="1"/>
  <c r="E45" i="1"/>
  <c r="E32" i="1"/>
  <c r="A23" i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10" i="1"/>
  <c r="A11" i="1" s="1"/>
  <c r="A12" i="1" s="1"/>
  <c r="A13" i="1" s="1"/>
  <c r="A14" i="1" s="1"/>
  <c r="A15" i="1" s="1"/>
  <c r="A16" i="1" s="1"/>
  <c r="A17" i="1" s="1"/>
  <c r="A18" i="1" s="1"/>
  <c r="I114" i="1" l="1"/>
  <c r="I23" i="1"/>
  <c r="I59" i="1"/>
  <c r="I93" i="1"/>
  <c r="I104" i="1" s="1" a="1"/>
  <c r="I104" i="1" s="1"/>
  <c r="I102" i="1"/>
  <c r="I51" i="1"/>
  <c r="I62" i="1" s="1" a="1"/>
  <c r="I62" i="1" s="1"/>
  <c r="I32" i="1"/>
  <c r="I78" i="1"/>
  <c r="I132" i="1"/>
  <c r="I66" i="1"/>
  <c r="I74" i="1" s="1" a="1"/>
  <c r="I74" i="1" s="1"/>
  <c r="I87" i="1"/>
  <c r="I38" i="1"/>
  <c r="I45" i="1"/>
  <c r="I143" i="1"/>
  <c r="E16" i="1"/>
  <c r="I16" i="1" s="1"/>
  <c r="I19" i="1" s="1"/>
  <c r="E33" i="1"/>
  <c r="I33" i="1" s="1"/>
  <c r="E46" i="1"/>
  <c r="I46" i="1" s="1"/>
  <c r="E88" i="1"/>
  <c r="I88" i="1" s="1"/>
  <c r="E103" i="1"/>
  <c r="I103" i="1" s="1"/>
  <c r="E123" i="1"/>
  <c r="I123" i="1" s="1"/>
  <c r="I124" i="1" s="1" a="1"/>
  <c r="I124" i="1" s="1"/>
  <c r="E144" i="1"/>
  <c r="I144" i="1" s="1"/>
  <c r="I34" i="1" l="1" a="1"/>
  <c r="I34" i="1" s="1"/>
  <c r="I89" i="1" a="1"/>
  <c r="I89" i="1" s="1"/>
  <c r="I47" i="1" a="1"/>
  <c r="I47" i="1" s="1"/>
  <c r="I145" i="1" a="1"/>
  <c r="I145" i="1" s="1"/>
  <c r="I106" i="1" l="1"/>
  <c r="I14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<sst xmlns="http://schemas.openxmlformats.org/spreadsheetml/2006/main" count="265" uniqueCount="77">
  <si>
    <t>LF</t>
  </si>
  <si>
    <t>3/4" POLYETHYLENE SERVICE BRANCH</t>
  </si>
  <si>
    <t>EA.</t>
  </si>
  <si>
    <t>FIRE HYDRANT ASSEMBLY, INCL. 6" VALVE &amp; VALVE BOX</t>
  </si>
  <si>
    <t>10" GATE VALVE AND VALVE BOX</t>
  </si>
  <si>
    <t>FT</t>
  </si>
  <si>
    <t>10" HDPE WATER MAIN (TRENCHLESS INSTALLATION)</t>
  </si>
  <si>
    <t>8" GATE VALVE AND VALVE BOX</t>
  </si>
  <si>
    <t>8" HDPE WATER MAIN (TRENCHLESS INSTALLATION)</t>
  </si>
  <si>
    <t>CONNECT TO EXISTING WATER MAIN/TIE-IN</t>
  </si>
  <si>
    <t>LS</t>
  </si>
  <si>
    <t>ABANDON EXISTING WATER MAIN</t>
  </si>
  <si>
    <t>PLASTIC CAUTION TAPE w/ METAL TRACING WIRE</t>
  </si>
  <si>
    <t>REMOVE FIRE HYDRANT AND VALVE</t>
  </si>
  <si>
    <t>12" GATE VALVE AND VALVE BOX</t>
  </si>
  <si>
    <t>12" HDPE WATER MAIN (TRENCHLESS INSTALLATION)</t>
  </si>
  <si>
    <t>6" GATE VALVE AND VALVE BOX</t>
  </si>
  <si>
    <t>6" HDPE WATER MAIN (TRENCHLESS INSTALLATION)</t>
  </si>
  <si>
    <t xml:space="preserve">10" GATE VALVE AND VALVE BOX </t>
  </si>
  <si>
    <t xml:space="preserve">8" GATE VALVE AND VALVE BOX </t>
  </si>
  <si>
    <t>SPL</t>
  </si>
  <si>
    <t>PAVEMENT ARROW (96")</t>
  </si>
  <si>
    <t>FT.</t>
  </si>
  <si>
    <t>STOP LINE</t>
  </si>
  <si>
    <t>CROSSWALK LINE</t>
  </si>
  <si>
    <t>CHANNELIZING LINE</t>
  </si>
  <si>
    <t>12" STORM PIPE</t>
  </si>
  <si>
    <t>MOBILIZATION</t>
  </si>
  <si>
    <t>CONSTRUCTION LAYOUT STAKES</t>
  </si>
  <si>
    <t>MAINTAINING TRAFFIC</t>
  </si>
  <si>
    <t xml:space="preserve">    QTY.</t>
  </si>
  <si>
    <t>UNIT</t>
  </si>
  <si>
    <t>DESCRIPTION</t>
  </si>
  <si>
    <t>CITY OF FRANKLIN</t>
  </si>
  <si>
    <t xml:space="preserve">CITY WATER MAIN IMPROVEMENTS  </t>
  </si>
  <si>
    <t>BID FORM</t>
  </si>
  <si>
    <t>UNIT PRICE LABOR</t>
  </si>
  <si>
    <t>UNIT PRICE MATERIAL</t>
  </si>
  <si>
    <t>TOTAL UNIT PRICE</t>
  </si>
  <si>
    <t>ANDERSON, RILEY, E 3rd, E 4th, E 5th, E 6th &amp; MAIN ST. WATER MAINS</t>
  </si>
  <si>
    <t>BASE BID PART B - SIXTH STREET - MAIN ST TIE-IN TO ANDERSON ST</t>
  </si>
  <si>
    <t>BASE BID PART C - ANDERSON - SIXTH TO FOURTH 12-IN WATERLINE</t>
  </si>
  <si>
    <t>BASE BID PART D - FOURTH STREET - MUNICIPAL BLDG TO ANDERSON</t>
  </si>
  <si>
    <t xml:space="preserve">BASE BID PART E - RILEY/SR 73 FROM THIRD ST TO FOURTH ST </t>
  </si>
  <si>
    <t>BASE BID PART F - THIRD STREET FROM RILEY TO MAIN ST. TIE-IN</t>
  </si>
  <si>
    <t>BASE BID PART G - FIFTH STREET - MAIN ST TIE-IN TO ANDERSON ST</t>
  </si>
  <si>
    <t>ALTERNATE A - MAIN STREET FROM 6TH TO 8TH STREET</t>
  </si>
  <si>
    <t xml:space="preserve">ALTERNATE B - RILEY/SR 73 FROM FIFTH ST TO SIXTH ST </t>
  </si>
  <si>
    <t>LINE ITEM TOTAL</t>
  </si>
  <si>
    <t xml:space="preserve">SUBTOTAL BASE BID PART B - SIXTH STREET: </t>
  </si>
  <si>
    <t xml:space="preserve">SUBTOTAL BASE BID PART A - COMMON ITEMS: </t>
  </si>
  <si>
    <t xml:space="preserve">SUBTOTAL BASE BID PART C - ANDERSON: </t>
  </si>
  <si>
    <t>VERDANTAS PROJECT NO. 33131</t>
  </si>
  <si>
    <t>BASE BID PART A - COMMON ITEMS FOR BASE BID</t>
  </si>
  <si>
    <t xml:space="preserve">SUBTOTAL BASE BID PART D - FOURTH STREET: </t>
  </si>
  <si>
    <t xml:space="preserve">SUBTOTAL BASE BID PART F - THIRD STREET: </t>
  </si>
  <si>
    <t xml:space="preserve">SUBTOTAL BASE BID PART G - FIFTH STREET: </t>
  </si>
  <si>
    <t xml:space="preserve">SUBTOTAL ALTERNATE A - MAIN STREET: </t>
  </si>
  <si>
    <t xml:space="preserve">SUBTOTAL BASE BID PART E - RILEY/SR 73 - 3d St to 4th St: </t>
  </si>
  <si>
    <t xml:space="preserve">SUBTOTAL ALTERNATE B - RILEY/SR73 - 5th St to 6th St: </t>
  </si>
  <si>
    <t xml:space="preserve">TOTAL BASE BID &amp; ALTERNATES A &amp; B: </t>
  </si>
  <si>
    <t>BONDS &amp; INSURANCES</t>
  </si>
  <si>
    <t>SPCL</t>
  </si>
  <si>
    <t>ASPHALT PAVEMENT RESTORATION ALLOWANCE</t>
  </si>
  <si>
    <t>-------</t>
  </si>
  <si>
    <t xml:space="preserve">TOTAL BASE BID - PARTS A TO G: </t>
  </si>
  <si>
    <t>REF. NO.</t>
  </si>
  <si>
    <t>3/4" CORP STOP</t>
  </si>
  <si>
    <t>ODOT NO.</t>
  </si>
  <si>
    <t>CONNECT TO EXISTING WATER METER SETTING</t>
  </si>
  <si>
    <t>10" PVC C-900 DR 18 WATER MAIN</t>
  </si>
  <si>
    <t>12" PVC C-900 DR 18 WATER MAIN</t>
  </si>
  <si>
    <t>4" PVC C-900 DR 18 WATER MAIN</t>
  </si>
  <si>
    <t>8" PVC C-900 DR 18 WATER MAIN</t>
  </si>
  <si>
    <t>FIRE HYDRANT ALLOWANCE (HILL &amp; 4TH)</t>
  </si>
  <si>
    <t>6" PVC C-900 DR 18 WATER MAIN</t>
  </si>
  <si>
    <t>4" GATE VALVE AND VALVE BOX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</si>
</sst>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3" x14ac:knownFonts="1">
    <font>
      <sz val="10"/>
      <color theme="1"/>
      <name val="Arial"/>
      <family val="2"/>
    </font>
    <font>
      <sz val="11"/>
      <color theme="1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1"/>
      <color theme="1"/>
      <name val="Arial"/>
      <family val="2"/>
    </font>
    <font>
      <sz val="13"/>
      <color theme="1"/>
      <name val="Arial"/>
      <family val="2"/>
    </font>
    <font>
      <b/>
      <sz val="13"/>
      <color theme="1"/>
      <name val="Arial"/>
      <family val="2"/>
    </font>
    <font>
      <sz val="14"/>
      <color theme="1"/>
      <name val="Arial"/>
      <family val="2"/>
    </font>
    <font>
      <b/>
      <sz val="13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b/>
      <sz val="14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72">
    <xf numFmtId="0" fontId="0" fillId="0" borderId="0" xfId="0"/>
    <xf numFmtId="0" fontId="1" fillId="0" borderId="0" xfId="0" applyFont="1"/>
    <xf numFmtId="0" fontId="1" fillId="0" borderId="0" xfId="0" applyFont="1" applyAlignment="1">
      <alignment horizontal="right"/>
    </xf>
    <xf numFmtId="164" fontId="2" fillId="0" borderId="0" xfId="0" applyNumberFormat="1" applyFont="1" applyAlignment="1">
      <alignment horizontal="right" vertical="center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164" fontId="1" fillId="0" borderId="0" xfId="0" applyNumberFormat="1" applyFont="1" applyAlignment="1">
      <alignment horizontal="right" vertical="center"/>
    </xf>
    <xf numFmtId="3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2" fillId="0" borderId="1" xfId="0" applyFont="1" applyBorder="1" applyAlignment="1">
      <alignment horizontal="right" vertical="center"/>
    </xf>
    <xf numFmtId="0" fontId="2" fillId="0" borderId="1" xfId="0" applyFont="1" applyBorder="1" applyAlignment="1">
      <alignment horizontal="left" vertical="center"/>
    </xf>
    <xf numFmtId="0" fontId="1" fillId="0" borderId="0" xfId="0" applyFont="1" applyAlignment="1">
      <alignment vertical="center"/>
    </xf>
    <xf numFmtId="164" fontId="4" fillId="0" borderId="0" xfId="0" applyNumberFormat="1" applyFont="1" applyAlignment="1">
      <alignment horizontal="right" vertical="center"/>
    </xf>
    <xf numFmtId="3" fontId="1" fillId="0" borderId="0" xfId="0" applyNumberFormat="1" applyFont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2" borderId="1" xfId="0" applyFont="1" applyFill="1" applyBorder="1" applyAlignment="1">
      <alignment horizontal="center" vertical="center" wrapText="1"/>
    </xf>
    <xf numFmtId="0" fontId="5" fillId="0" borderId="0" xfId="0" applyFont="1"/>
    <xf numFmtId="0" fontId="5" fillId="0" borderId="0" xfId="0" applyFont="1" applyAlignment="1">
      <alignment horizontal="right"/>
    </xf>
    <xf numFmtId="0" fontId="2" fillId="2" borderId="0" xfId="0" applyFont="1" applyFill="1" applyAlignment="1">
      <alignment horizontal="right" vertical="center" wrapText="1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0" fontId="6" fillId="0" borderId="0" xfId="0" applyFont="1" applyAlignment="1">
      <alignment horizontal="centerContinuous"/>
    </xf>
    <xf numFmtId="0" fontId="1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3" fontId="3" fillId="0" borderId="5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vertical="center"/>
    </xf>
    <xf numFmtId="0" fontId="1" fillId="0" borderId="11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3" fontId="3" fillId="0" borderId="8" xfId="0" applyNumberFormat="1" applyFont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40" fontId="2" fillId="0" borderId="1" xfId="0" applyNumberFormat="1" applyFont="1" applyBorder="1" applyAlignment="1">
      <alignment horizontal="right" vertical="center"/>
    </xf>
    <xf numFmtId="40" fontId="7" fillId="0" borderId="1" xfId="0" applyNumberFormat="1" applyFont="1" applyBorder="1" applyAlignment="1">
      <alignment horizontal="right" vertical="center"/>
    </xf>
    <xf numFmtId="40" fontId="2" fillId="0" borderId="6" xfId="0" applyNumberFormat="1" applyFont="1" applyBorder="1" applyAlignment="1">
      <alignment horizontal="right" vertical="center"/>
    </xf>
    <xf numFmtId="40" fontId="2" fillId="0" borderId="1" xfId="0" applyNumberFormat="1" applyFont="1" applyBorder="1" applyAlignment="1">
      <alignment horizontal="right"/>
    </xf>
    <xf numFmtId="40" fontId="4" fillId="0" borderId="5" xfId="0" applyNumberFormat="1" applyFont="1" applyBorder="1" applyAlignment="1">
      <alignment horizontal="right" vertical="center"/>
    </xf>
    <xf numFmtId="40" fontId="4" fillId="0" borderId="6" xfId="0" applyNumberFormat="1" applyFont="1" applyBorder="1" applyAlignment="1">
      <alignment horizontal="right" vertical="center"/>
    </xf>
    <xf numFmtId="40" fontId="4" fillId="0" borderId="8" xfId="0" applyNumberFormat="1" applyFont="1" applyBorder="1" applyAlignment="1">
      <alignment horizontal="right" vertical="center"/>
    </xf>
    <xf numFmtId="40" fontId="4" fillId="0" borderId="9" xfId="0" applyNumberFormat="1" applyFont="1" applyBorder="1" applyAlignment="1">
      <alignment horizontal="right" vertical="center"/>
    </xf>
    <xf numFmtId="40" fontId="4" fillId="0" borderId="10" xfId="0" applyNumberFormat="1" applyFont="1" applyBorder="1" applyAlignment="1">
      <alignment horizontal="right" vertical="center"/>
    </xf>
    <xf numFmtId="40" fontId="2" fillId="0" borderId="5" xfId="0" applyNumberFormat="1" applyFont="1" applyBorder="1" applyAlignment="1">
      <alignment horizontal="right" vertical="center"/>
    </xf>
    <xf numFmtId="40" fontId="11" fillId="0" borderId="1" xfId="0" applyNumberFormat="1" applyFont="1" applyBorder="1" applyAlignment="1">
      <alignment horizontal="right" vertical="center"/>
    </xf>
    <xf numFmtId="40" fontId="7" fillId="0" borderId="1" xfId="0" quotePrefix="1" applyNumberFormat="1" applyFont="1" applyBorder="1" applyAlignment="1">
      <alignment horizontal="center" vertical="center"/>
    </xf>
    <xf numFmtId="40" fontId="10" fillId="0" borderId="2" xfId="0" applyNumberFormat="1" applyFont="1" applyBorder="1" applyAlignment="1">
      <alignment horizontal="right" vertical="center"/>
    </xf>
    <xf numFmtId="40" fontId="7" fillId="0" borderId="3" xfId="0" applyNumberFormat="1" applyFont="1" applyBorder="1" applyAlignment="1">
      <alignment horizontal="right" vertical="center"/>
    </xf>
    <xf numFmtId="40" fontId="12" fillId="0" borderId="7" xfId="0" applyNumberFormat="1" applyFont="1" applyBorder="1" applyAlignment="1">
      <alignment horizontal="right" vertical="center"/>
    </xf>
    <xf numFmtId="0" fontId="6" fillId="0" borderId="0" xfId="0" applyFont="1" applyAlignment="1" applyProtection="1">
      <alignment horizontal="centerContinuous"/>
      <protection locked="0"/>
    </xf>
    <xf numFmtId="0" fontId="5" fillId="0" borderId="0" xfId="0" applyFont="1" applyAlignment="1" applyProtection="1">
      <alignment horizontal="right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right" wrapText="1"/>
      <protection locked="0"/>
    </xf>
    <xf numFmtId="0" fontId="2" fillId="0" borderId="1" xfId="0" applyFont="1" applyBorder="1" applyAlignment="1" applyProtection="1">
      <alignment horizontal="right" vertical="center"/>
      <protection locked="0"/>
    </xf>
    <xf numFmtId="40" fontId="11" fillId="0" borderId="1" xfId="0" applyNumberFormat="1" applyFont="1" applyBorder="1" applyAlignment="1" applyProtection="1">
      <alignment horizontal="right" wrapText="1"/>
      <protection locked="0"/>
    </xf>
    <xf numFmtId="40" fontId="11" fillId="0" borderId="1" xfId="0" applyNumberFormat="1" applyFont="1" applyBorder="1" applyAlignment="1" applyProtection="1">
      <alignment horizontal="right" vertical="center"/>
      <protection locked="0"/>
    </xf>
    <xf numFmtId="40" fontId="7" fillId="0" borderId="1" xfId="0" applyNumberFormat="1" applyFont="1" applyBorder="1" applyAlignment="1" applyProtection="1">
      <alignment horizontal="right" vertical="center"/>
      <protection locked="0"/>
    </xf>
    <xf numFmtId="40" fontId="7" fillId="0" borderId="1" xfId="0" quotePrefix="1" applyNumberFormat="1" applyFont="1" applyBorder="1" applyAlignment="1" applyProtection="1">
      <alignment horizontal="center" vertical="center"/>
      <protection locked="0"/>
    </xf>
    <xf numFmtId="40" fontId="2" fillId="0" borderId="5" xfId="0" applyNumberFormat="1" applyFont="1" applyBorder="1" applyAlignment="1" applyProtection="1">
      <alignment horizontal="right" wrapText="1"/>
      <protection locked="0"/>
    </xf>
    <xf numFmtId="40" fontId="2" fillId="0" borderId="6" xfId="0" applyNumberFormat="1" applyFont="1" applyBorder="1" applyAlignment="1" applyProtection="1">
      <alignment horizontal="right" vertical="center"/>
      <protection locked="0"/>
    </xf>
    <xf numFmtId="40" fontId="1" fillId="0" borderId="5" xfId="0" applyNumberFormat="1" applyFont="1" applyBorder="1" applyAlignment="1" applyProtection="1">
      <alignment horizontal="right" vertical="center"/>
      <protection locked="0"/>
    </xf>
    <xf numFmtId="40" fontId="4" fillId="0" borderId="5" xfId="0" applyNumberFormat="1" applyFont="1" applyBorder="1" applyAlignment="1" applyProtection="1">
      <alignment horizontal="right" vertical="center"/>
      <protection locked="0"/>
    </xf>
    <xf numFmtId="40" fontId="2" fillId="0" borderId="1" xfId="0" applyNumberFormat="1" applyFont="1" applyBorder="1" applyAlignment="1" applyProtection="1">
      <alignment horizontal="right" wrapText="1"/>
      <protection locked="0"/>
    </xf>
    <xf numFmtId="40" fontId="2" fillId="0" borderId="1" xfId="0" applyNumberFormat="1" applyFont="1" applyBorder="1" applyAlignment="1" applyProtection="1">
      <alignment horizontal="right" vertical="center"/>
      <protection locked="0"/>
    </xf>
    <xf numFmtId="40" fontId="8" fillId="0" borderId="1" xfId="0" applyNumberFormat="1" applyFont="1" applyBorder="1" applyAlignment="1" applyProtection="1">
      <alignment horizontal="right"/>
      <protection locked="0"/>
    </xf>
    <xf numFmtId="40" fontId="2" fillId="0" borderId="5" xfId="0" applyNumberFormat="1" applyFont="1" applyBorder="1" applyAlignment="1" applyProtection="1">
      <alignment horizontal="right" vertical="center"/>
      <protection locked="0"/>
    </xf>
    <xf numFmtId="40" fontId="1" fillId="0" borderId="8" xfId="0" applyNumberFormat="1" applyFont="1" applyBorder="1" applyAlignment="1" applyProtection="1">
      <alignment horizontal="right" vertical="center"/>
      <protection locked="0"/>
    </xf>
    <xf numFmtId="40" fontId="4" fillId="0" borderId="8" xfId="0" applyNumberFormat="1" applyFont="1" applyBorder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right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FEF35D-243D-42BD-8B26-929BFB2A7128}">
  <sheetPr>
    <pageSetUpPr fitToPage="1"/>
  </sheetPr>
  <dimension ref="A1:Q148"/>
  <sheetViews>
    <sheetView tabSelected="1" view="pageBreakPreview" zoomScale="60" zoomScaleNormal="60" workbookViewId="0">
      <selection activeCell="C11" sqref="C11"/>
    </sheetView>
  </sheetViews>
  <sheetFormatPr defaultColWidth="8.85546875" defaultRowHeight="24" customHeight="1" x14ac:dyDescent="0.2"/>
  <cols>
    <col min="1" max="1" width="6.85546875" style="1" bestFit="1" customWidth="1"/>
    <col min="2" max="2" width="7.5703125" style="1" customWidth="1"/>
    <col min="3" max="3" width="60.28515625" style="1" bestFit="1" customWidth="1"/>
    <col min="4" max="4" width="7.7109375" style="1" customWidth="1"/>
    <col min="5" max="5" width="8.28515625" style="1" bestFit="1" customWidth="1"/>
    <col min="6" max="7" width="20" style="71" customWidth="1"/>
    <col min="8" max="8" width="21.28515625" style="2" customWidth="1"/>
    <col min="9" max="9" width="26.7109375" style="2" customWidth="1"/>
    <col min="10" max="10" width="20.7109375" style="2" customWidth="1"/>
    <col min="11" max="13" width="8.85546875" style="1"/>
    <col min="14" max="14" width="30.28515625" style="1" bestFit="1" customWidth="1"/>
    <col min="15" max="16384" width="8.85546875" style="1"/>
  </cols>
  <sheetData>
    <row r="1" spans="1:17" s="20" customFormat="1" ht="19.899999999999999" customHeight="1" x14ac:dyDescent="0.25">
      <c r="A1" s="25"/>
      <c r="B1" s="25" t="s">
        <v>33</v>
      </c>
      <c r="C1" s="25"/>
      <c r="D1" s="25"/>
      <c r="E1" s="25"/>
      <c r="F1" s="52"/>
      <c r="G1" s="52"/>
      <c r="H1" s="25"/>
      <c r="I1" s="25"/>
      <c r="J1" s="21"/>
    </row>
    <row r="2" spans="1:17" s="20" customFormat="1" ht="19.899999999999999" customHeight="1" x14ac:dyDescent="0.25">
      <c r="A2" s="25"/>
      <c r="B2" s="25" t="s">
        <v>34</v>
      </c>
      <c r="C2" s="25"/>
      <c r="D2" s="25"/>
      <c r="E2" s="25"/>
      <c r="F2" s="52"/>
      <c r="G2" s="52"/>
      <c r="H2" s="25"/>
      <c r="I2" s="25"/>
      <c r="J2" s="21"/>
    </row>
    <row r="3" spans="1:17" s="20" customFormat="1" ht="19.899999999999999" customHeight="1" x14ac:dyDescent="0.25">
      <c r="A3" s="25"/>
      <c r="B3" s="25" t="s">
        <v>39</v>
      </c>
      <c r="C3" s="25"/>
      <c r="D3" s="25"/>
      <c r="E3" s="25"/>
      <c r="F3" s="52"/>
      <c r="G3" s="52"/>
      <c r="H3" s="25"/>
      <c r="I3" s="25"/>
      <c r="J3" s="21"/>
    </row>
    <row r="4" spans="1:17" s="20" customFormat="1" ht="19.899999999999999" customHeight="1" x14ac:dyDescent="0.25">
      <c r="A4" s="25"/>
      <c r="B4" s="25" t="s">
        <v>52</v>
      </c>
      <c r="C4" s="25"/>
      <c r="D4" s="25"/>
      <c r="E4" s="25"/>
      <c r="F4" s="52"/>
      <c r="G4" s="52"/>
      <c r="H4" s="25"/>
      <c r="I4" s="25"/>
      <c r="J4" s="21"/>
    </row>
    <row r="5" spans="1:17" s="20" customFormat="1" ht="19.899999999999999" customHeight="1" x14ac:dyDescent="0.25">
      <c r="A5" s="25"/>
      <c r="B5" s="25" t="s">
        <v>35</v>
      </c>
      <c r="C5" s="25"/>
      <c r="D5" s="25"/>
      <c r="E5" s="25"/>
      <c r="F5" s="52"/>
      <c r="G5" s="52"/>
      <c r="H5" s="25"/>
      <c r="I5" s="25"/>
      <c r="J5" s="21"/>
    </row>
    <row r="6" spans="1:17" s="20" customFormat="1" ht="4.9000000000000004" customHeight="1" x14ac:dyDescent="0.25">
      <c r="F6" s="53"/>
      <c r="G6" s="53"/>
      <c r="H6" s="21"/>
      <c r="I6" s="21"/>
      <c r="J6" s="21"/>
    </row>
    <row r="7" spans="1:17" s="23" customFormat="1" ht="33.75" customHeight="1" x14ac:dyDescent="0.2">
      <c r="A7" s="36" t="s">
        <v>66</v>
      </c>
      <c r="B7" s="36" t="s">
        <v>68</v>
      </c>
      <c r="C7" s="19" t="s">
        <v>32</v>
      </c>
      <c r="D7" s="19" t="s">
        <v>31</v>
      </c>
      <c r="E7" s="19" t="s">
        <v>30</v>
      </c>
      <c r="F7" s="54" t="s">
        <v>36</v>
      </c>
      <c r="G7" s="54" t="s">
        <v>37</v>
      </c>
      <c r="H7" s="19" t="s">
        <v>38</v>
      </c>
      <c r="I7" s="19" t="s">
        <v>48</v>
      </c>
      <c r="J7" s="22"/>
      <c r="O7" s="24"/>
      <c r="P7" s="24"/>
      <c r="Q7" s="24"/>
    </row>
    <row r="8" spans="1:17" ht="24" customHeight="1" x14ac:dyDescent="0.25">
      <c r="A8" s="13"/>
      <c r="B8" s="13" t="s">
        <v>53</v>
      </c>
      <c r="C8" s="13"/>
      <c r="D8" s="5"/>
      <c r="E8" s="4"/>
      <c r="F8" s="55"/>
      <c r="G8" s="56"/>
      <c r="H8" s="12"/>
      <c r="I8" s="12"/>
      <c r="J8" s="11"/>
      <c r="O8" s="16"/>
    </row>
    <row r="9" spans="1:17" ht="24" customHeight="1" x14ac:dyDescent="0.25">
      <c r="A9" s="10">
        <v>1</v>
      </c>
      <c r="B9" s="10" t="s">
        <v>62</v>
      </c>
      <c r="C9" s="9" t="s">
        <v>61</v>
      </c>
      <c r="D9" s="8" t="s">
        <v>10</v>
      </c>
      <c r="E9" s="7">
        <v>1</v>
      </c>
      <c r="F9" s="57"/>
      <c r="G9" s="58"/>
      <c r="H9" s="47">
        <f>+F9+G9</f>
        <v>0</v>
      </c>
      <c r="I9" s="47">
        <f>ROUND(+E9*H9,2)</f>
        <v>0</v>
      </c>
      <c r="J9" s="11"/>
      <c r="O9" s="16"/>
    </row>
    <row r="10" spans="1:17" ht="24" customHeight="1" x14ac:dyDescent="0.2">
      <c r="A10" s="10">
        <f>+A9+1</f>
        <v>2</v>
      </c>
      <c r="B10" s="10">
        <v>614</v>
      </c>
      <c r="C10" s="9" t="s">
        <v>29</v>
      </c>
      <c r="D10" s="8" t="s">
        <v>10</v>
      </c>
      <c r="E10" s="7">
        <v>1</v>
      </c>
      <c r="F10" s="59"/>
      <c r="G10" s="59"/>
      <c r="H10" s="47">
        <f t="shared" ref="H10:H17" si="0">+F10+G10</f>
        <v>0</v>
      </c>
      <c r="I10" s="47">
        <f t="shared" ref="I10:I17" si="1">ROUND(+E10*H10,2)</f>
        <v>0</v>
      </c>
      <c r="J10" s="1"/>
      <c r="O10" s="16"/>
    </row>
    <row r="11" spans="1:17" ht="24" customHeight="1" x14ac:dyDescent="0.2">
      <c r="A11" s="10">
        <f t="shared" ref="A11:A18" si="2">+A10+1</f>
        <v>3</v>
      </c>
      <c r="B11" s="10">
        <v>623</v>
      </c>
      <c r="C11" s="9" t="s">
        <v>28</v>
      </c>
      <c r="D11" s="8" t="s">
        <v>10</v>
      </c>
      <c r="E11" s="7">
        <v>1</v>
      </c>
      <c r="F11" s="59"/>
      <c r="G11" s="59"/>
      <c r="H11" s="47">
        <f t="shared" si="0"/>
        <v>0</v>
      </c>
      <c r="I11" s="47">
        <f t="shared" si="1"/>
        <v>0</v>
      </c>
      <c r="J11" s="6"/>
      <c r="O11" s="16"/>
    </row>
    <row r="12" spans="1:17" ht="24" customHeight="1" x14ac:dyDescent="0.2">
      <c r="A12" s="10">
        <f t="shared" si="2"/>
        <v>4</v>
      </c>
      <c r="B12" s="10">
        <v>624</v>
      </c>
      <c r="C12" s="9" t="s">
        <v>27</v>
      </c>
      <c r="D12" s="8" t="s">
        <v>10</v>
      </c>
      <c r="E12" s="7">
        <v>1</v>
      </c>
      <c r="F12" s="59"/>
      <c r="G12" s="59"/>
      <c r="H12" s="47">
        <f t="shared" si="0"/>
        <v>0</v>
      </c>
      <c r="I12" s="47">
        <f t="shared" si="1"/>
        <v>0</v>
      </c>
      <c r="J12" s="6"/>
      <c r="O12" s="16"/>
    </row>
    <row r="13" spans="1:17" ht="24" customHeight="1" x14ac:dyDescent="0.2">
      <c r="A13" s="10">
        <f t="shared" si="2"/>
        <v>5</v>
      </c>
      <c r="B13" s="10">
        <v>611</v>
      </c>
      <c r="C13" s="9" t="s">
        <v>26</v>
      </c>
      <c r="D13" s="8" t="s">
        <v>5</v>
      </c>
      <c r="E13" s="7">
        <v>250</v>
      </c>
      <c r="F13" s="59"/>
      <c r="G13" s="59"/>
      <c r="H13" s="47">
        <f t="shared" si="0"/>
        <v>0</v>
      </c>
      <c r="I13" s="47">
        <f t="shared" si="1"/>
        <v>0</v>
      </c>
      <c r="J13" s="6"/>
      <c r="K13" s="18"/>
      <c r="O13" s="16"/>
      <c r="Q13" s="16"/>
    </row>
    <row r="14" spans="1:17" ht="24" customHeight="1" x14ac:dyDescent="0.2">
      <c r="A14" s="10">
        <f t="shared" si="2"/>
        <v>6</v>
      </c>
      <c r="B14" s="10">
        <v>642</v>
      </c>
      <c r="C14" s="9" t="s">
        <v>25</v>
      </c>
      <c r="D14" s="8" t="s">
        <v>22</v>
      </c>
      <c r="E14" s="7">
        <v>500</v>
      </c>
      <c r="F14" s="59"/>
      <c r="G14" s="59"/>
      <c r="H14" s="47">
        <f t="shared" si="0"/>
        <v>0</v>
      </c>
      <c r="I14" s="47">
        <f t="shared" si="1"/>
        <v>0</v>
      </c>
      <c r="J14" s="6"/>
    </row>
    <row r="15" spans="1:17" ht="24" customHeight="1" x14ac:dyDescent="0.2">
      <c r="A15" s="10">
        <f t="shared" si="2"/>
        <v>7</v>
      </c>
      <c r="B15" s="10">
        <v>642</v>
      </c>
      <c r="C15" s="9" t="s">
        <v>24</v>
      </c>
      <c r="D15" s="8" t="s">
        <v>22</v>
      </c>
      <c r="E15" s="7">
        <v>1200</v>
      </c>
      <c r="F15" s="59"/>
      <c r="G15" s="59"/>
      <c r="H15" s="47">
        <f t="shared" si="0"/>
        <v>0</v>
      </c>
      <c r="I15" s="47">
        <f t="shared" si="1"/>
        <v>0</v>
      </c>
      <c r="J15" s="6"/>
      <c r="O15" s="16"/>
    </row>
    <row r="16" spans="1:17" ht="24" customHeight="1" x14ac:dyDescent="0.2">
      <c r="A16" s="10">
        <f t="shared" si="2"/>
        <v>8</v>
      </c>
      <c r="B16" s="10">
        <v>642</v>
      </c>
      <c r="C16" s="9" t="s">
        <v>23</v>
      </c>
      <c r="D16" s="8" t="s">
        <v>22</v>
      </c>
      <c r="E16" s="7">
        <f>11*25</f>
        <v>275</v>
      </c>
      <c r="F16" s="59"/>
      <c r="G16" s="59"/>
      <c r="H16" s="47">
        <f t="shared" si="0"/>
        <v>0</v>
      </c>
      <c r="I16" s="47">
        <f t="shared" si="1"/>
        <v>0</v>
      </c>
      <c r="J16" s="6"/>
      <c r="O16" s="16"/>
    </row>
    <row r="17" spans="1:15" ht="24" customHeight="1" x14ac:dyDescent="0.2">
      <c r="A17" s="10">
        <f t="shared" si="2"/>
        <v>9</v>
      </c>
      <c r="B17" s="10">
        <v>642</v>
      </c>
      <c r="C17" s="9" t="s">
        <v>21</v>
      </c>
      <c r="D17" s="8" t="s">
        <v>2</v>
      </c>
      <c r="E17" s="7">
        <v>8</v>
      </c>
      <c r="F17" s="59"/>
      <c r="G17" s="59"/>
      <c r="H17" s="47">
        <f t="shared" si="0"/>
        <v>0</v>
      </c>
      <c r="I17" s="47">
        <f t="shared" si="1"/>
        <v>0</v>
      </c>
      <c r="J17" s="6"/>
      <c r="O17" s="16"/>
    </row>
    <row r="18" spans="1:15" ht="24" customHeight="1" thickBot="1" x14ac:dyDescent="0.25">
      <c r="A18" s="10">
        <f t="shared" si="2"/>
        <v>10</v>
      </c>
      <c r="B18" s="10" t="s">
        <v>20</v>
      </c>
      <c r="C18" s="9" t="s">
        <v>63</v>
      </c>
      <c r="D18" s="8" t="s">
        <v>10</v>
      </c>
      <c r="E18" s="7">
        <v>1</v>
      </c>
      <c r="F18" s="60" t="s">
        <v>64</v>
      </c>
      <c r="G18" s="60" t="s">
        <v>64</v>
      </c>
      <c r="H18" s="48" t="s">
        <v>64</v>
      </c>
      <c r="I18" s="38">
        <v>250000</v>
      </c>
      <c r="J18" s="6"/>
    </row>
    <row r="19" spans="1:15" ht="24" customHeight="1" thickTop="1" x14ac:dyDescent="0.25">
      <c r="A19" s="30"/>
      <c r="B19" s="30"/>
      <c r="C19" s="27"/>
      <c r="D19" s="27"/>
      <c r="E19" s="31"/>
      <c r="F19" s="61"/>
      <c r="G19" s="62"/>
      <c r="H19" s="40" t="s">
        <v>50</v>
      </c>
      <c r="I19" s="49">
        <f>SUM(I9:I18)</f>
        <v>250000</v>
      </c>
      <c r="J19" s="15"/>
      <c r="K19" s="17"/>
      <c r="O19" s="16"/>
    </row>
    <row r="20" spans="1:15" ht="27.6" customHeight="1" x14ac:dyDescent="0.2">
      <c r="A20" s="26"/>
      <c r="B20" s="26"/>
      <c r="C20" s="27"/>
      <c r="D20" s="28"/>
      <c r="E20" s="29"/>
      <c r="F20" s="63"/>
      <c r="G20" s="64"/>
      <c r="H20" s="41"/>
      <c r="I20" s="42"/>
      <c r="J20" s="15"/>
      <c r="K20" s="17"/>
      <c r="O20" s="16"/>
    </row>
    <row r="21" spans="1:15" ht="24" customHeight="1" x14ac:dyDescent="0.25">
      <c r="A21" s="13"/>
      <c r="B21" s="13" t="s">
        <v>40</v>
      </c>
      <c r="C21" s="5"/>
      <c r="D21" s="5"/>
      <c r="E21" s="4"/>
      <c r="F21" s="65"/>
      <c r="G21" s="66"/>
      <c r="H21" s="37"/>
      <c r="I21" s="37"/>
      <c r="J21" s="15"/>
      <c r="K21" s="17"/>
      <c r="O21" s="16"/>
    </row>
    <row r="22" spans="1:15" ht="24" customHeight="1" x14ac:dyDescent="0.2">
      <c r="A22" s="10">
        <v>1</v>
      </c>
      <c r="B22" s="10">
        <v>202</v>
      </c>
      <c r="C22" s="9" t="s">
        <v>13</v>
      </c>
      <c r="D22" s="8" t="s">
        <v>2</v>
      </c>
      <c r="E22" s="7">
        <v>1</v>
      </c>
      <c r="F22" s="59"/>
      <c r="G22" s="59"/>
      <c r="H22" s="38">
        <f t="shared" ref="H22:H33" si="3">+F22+G22</f>
        <v>0</v>
      </c>
      <c r="I22" s="38">
        <f t="shared" ref="I22:I33" si="4">ROUND(+E22*H22,2)</f>
        <v>0</v>
      </c>
      <c r="J22" s="15"/>
      <c r="K22" s="17"/>
      <c r="O22" s="16"/>
    </row>
    <row r="23" spans="1:15" ht="24" customHeight="1" x14ac:dyDescent="0.2">
      <c r="A23" s="10">
        <f>+A22+1</f>
        <v>2</v>
      </c>
      <c r="B23" s="10">
        <v>625</v>
      </c>
      <c r="C23" s="9" t="s">
        <v>12</v>
      </c>
      <c r="D23" s="8" t="s">
        <v>5</v>
      </c>
      <c r="E23" s="7">
        <f>+E27+E28</f>
        <v>853</v>
      </c>
      <c r="F23" s="59"/>
      <c r="G23" s="59"/>
      <c r="H23" s="38">
        <f t="shared" si="3"/>
        <v>0</v>
      </c>
      <c r="I23" s="38">
        <f t="shared" si="4"/>
        <v>0</v>
      </c>
      <c r="J23" s="15"/>
      <c r="K23" s="17"/>
      <c r="O23" s="16"/>
    </row>
    <row r="24" spans="1:15" ht="24" customHeight="1" x14ac:dyDescent="0.2">
      <c r="A24" s="10">
        <f t="shared" ref="A24:A33" si="5">+A23+1</f>
        <v>3</v>
      </c>
      <c r="B24" s="10">
        <v>638</v>
      </c>
      <c r="C24" s="9" t="s">
        <v>11</v>
      </c>
      <c r="D24" s="8" t="s">
        <v>10</v>
      </c>
      <c r="E24" s="7">
        <v>1</v>
      </c>
      <c r="F24" s="59"/>
      <c r="G24" s="59"/>
      <c r="H24" s="38">
        <f t="shared" si="3"/>
        <v>0</v>
      </c>
      <c r="I24" s="38">
        <f t="shared" si="4"/>
        <v>0</v>
      </c>
      <c r="J24" s="15"/>
      <c r="K24" s="17"/>
      <c r="O24" s="16"/>
    </row>
    <row r="25" spans="1:15" ht="24" customHeight="1" x14ac:dyDescent="0.2">
      <c r="A25" s="10">
        <f t="shared" si="5"/>
        <v>4</v>
      </c>
      <c r="B25" s="10">
        <v>638</v>
      </c>
      <c r="C25" s="9" t="s">
        <v>9</v>
      </c>
      <c r="D25" s="8" t="s">
        <v>2</v>
      </c>
      <c r="E25" s="7">
        <v>3</v>
      </c>
      <c r="F25" s="59"/>
      <c r="G25" s="59"/>
      <c r="H25" s="38">
        <f t="shared" si="3"/>
        <v>0</v>
      </c>
      <c r="I25" s="38">
        <f t="shared" si="4"/>
        <v>0</v>
      </c>
      <c r="J25" s="15"/>
      <c r="K25" s="17"/>
      <c r="O25" s="16"/>
    </row>
    <row r="26" spans="1:15" ht="24" customHeight="1" x14ac:dyDescent="0.2">
      <c r="A26" s="10">
        <f t="shared" si="5"/>
        <v>5</v>
      </c>
      <c r="B26" s="10">
        <v>638</v>
      </c>
      <c r="C26" s="9" t="s">
        <v>19</v>
      </c>
      <c r="D26" s="8" t="s">
        <v>2</v>
      </c>
      <c r="E26" s="7">
        <v>4</v>
      </c>
      <c r="F26" s="59"/>
      <c r="G26" s="59"/>
      <c r="H26" s="38">
        <f t="shared" si="3"/>
        <v>0</v>
      </c>
      <c r="I26" s="38">
        <f t="shared" si="4"/>
        <v>0</v>
      </c>
      <c r="J26" s="15"/>
      <c r="K26" s="17"/>
      <c r="O26" s="16"/>
    </row>
    <row r="27" spans="1:15" ht="24" customHeight="1" x14ac:dyDescent="0.2">
      <c r="A27" s="10">
        <f>+A26+1</f>
        <v>6</v>
      </c>
      <c r="B27" s="10">
        <v>638</v>
      </c>
      <c r="C27" s="9" t="s">
        <v>70</v>
      </c>
      <c r="D27" s="8" t="s">
        <v>5</v>
      </c>
      <c r="E27" s="7">
        <v>184</v>
      </c>
      <c r="F27" s="59"/>
      <c r="G27" s="59"/>
      <c r="H27" s="38">
        <f t="shared" si="3"/>
        <v>0</v>
      </c>
      <c r="I27" s="38">
        <f t="shared" si="4"/>
        <v>0</v>
      </c>
      <c r="J27" s="15"/>
      <c r="K27" s="17"/>
      <c r="O27" s="16"/>
    </row>
    <row r="28" spans="1:15" ht="24" customHeight="1" x14ac:dyDescent="0.2">
      <c r="A28" s="10">
        <f t="shared" si="5"/>
        <v>7</v>
      </c>
      <c r="B28" s="10">
        <v>638</v>
      </c>
      <c r="C28" s="9" t="s">
        <v>6</v>
      </c>
      <c r="D28" s="8" t="s">
        <v>5</v>
      </c>
      <c r="E28" s="7">
        <v>669</v>
      </c>
      <c r="F28" s="59"/>
      <c r="G28" s="59"/>
      <c r="H28" s="38">
        <f t="shared" si="3"/>
        <v>0</v>
      </c>
      <c r="I28" s="38">
        <f t="shared" si="4"/>
        <v>0</v>
      </c>
      <c r="J28" s="15"/>
      <c r="K28" s="17"/>
      <c r="O28" s="16"/>
    </row>
    <row r="29" spans="1:15" ht="24" customHeight="1" x14ac:dyDescent="0.2">
      <c r="A29" s="10">
        <f t="shared" si="5"/>
        <v>8</v>
      </c>
      <c r="B29" s="10">
        <v>638</v>
      </c>
      <c r="C29" s="9" t="s">
        <v>18</v>
      </c>
      <c r="D29" s="8" t="s">
        <v>2</v>
      </c>
      <c r="E29" s="7">
        <v>4</v>
      </c>
      <c r="F29" s="59"/>
      <c r="G29" s="59"/>
      <c r="H29" s="38">
        <f t="shared" si="3"/>
        <v>0</v>
      </c>
      <c r="I29" s="38">
        <f t="shared" si="4"/>
        <v>0</v>
      </c>
      <c r="J29" s="15"/>
      <c r="K29" s="17"/>
      <c r="O29" s="16"/>
    </row>
    <row r="30" spans="1:15" ht="24" customHeight="1" x14ac:dyDescent="0.2">
      <c r="A30" s="10">
        <f t="shared" si="5"/>
        <v>9</v>
      </c>
      <c r="B30" s="10">
        <v>638</v>
      </c>
      <c r="C30" s="9" t="s">
        <v>3</v>
      </c>
      <c r="D30" s="8" t="s">
        <v>2</v>
      </c>
      <c r="E30" s="7">
        <v>1</v>
      </c>
      <c r="F30" s="59"/>
      <c r="G30" s="59"/>
      <c r="H30" s="38">
        <f t="shared" si="3"/>
        <v>0</v>
      </c>
      <c r="I30" s="38">
        <f t="shared" si="4"/>
        <v>0</v>
      </c>
      <c r="J30" s="15"/>
      <c r="K30" s="17"/>
      <c r="O30" s="16"/>
    </row>
    <row r="31" spans="1:15" ht="24" customHeight="1" x14ac:dyDescent="0.2">
      <c r="A31" s="10">
        <f t="shared" si="5"/>
        <v>10</v>
      </c>
      <c r="B31" s="10">
        <v>638</v>
      </c>
      <c r="C31" s="9" t="s">
        <v>69</v>
      </c>
      <c r="D31" s="8" t="s">
        <v>2</v>
      </c>
      <c r="E31" s="7">
        <v>6</v>
      </c>
      <c r="F31" s="59"/>
      <c r="G31" s="59"/>
      <c r="H31" s="38">
        <f t="shared" si="3"/>
        <v>0</v>
      </c>
      <c r="I31" s="38">
        <f t="shared" si="4"/>
        <v>0</v>
      </c>
      <c r="J31" s="15"/>
      <c r="K31" s="17"/>
      <c r="O31" s="16"/>
    </row>
    <row r="32" spans="1:15" ht="24" customHeight="1" x14ac:dyDescent="0.2">
      <c r="A32" s="10">
        <f t="shared" si="5"/>
        <v>11</v>
      </c>
      <c r="B32" s="10">
        <v>638</v>
      </c>
      <c r="C32" s="9" t="s">
        <v>67</v>
      </c>
      <c r="D32" s="8" t="s">
        <v>2</v>
      </c>
      <c r="E32" s="7">
        <f>+E31</f>
        <v>6</v>
      </c>
      <c r="F32" s="59"/>
      <c r="G32" s="59"/>
      <c r="H32" s="38">
        <f t="shared" si="3"/>
        <v>0</v>
      </c>
      <c r="I32" s="50">
        <f t="shared" si="4"/>
        <v>0</v>
      </c>
      <c r="J32" s="15"/>
      <c r="K32" s="17"/>
      <c r="O32" s="16"/>
    </row>
    <row r="33" spans="1:15" ht="24" customHeight="1" thickBot="1" x14ac:dyDescent="0.25">
      <c r="A33" s="10">
        <f t="shared" si="5"/>
        <v>12</v>
      </c>
      <c r="B33" s="10">
        <v>638</v>
      </c>
      <c r="C33" s="9" t="s">
        <v>1</v>
      </c>
      <c r="D33" s="8" t="s">
        <v>0</v>
      </c>
      <c r="E33" s="7">
        <f>E31*30</f>
        <v>180</v>
      </c>
      <c r="F33" s="59"/>
      <c r="G33" s="59"/>
      <c r="H33" s="38">
        <f t="shared" si="3"/>
        <v>0</v>
      </c>
      <c r="I33" s="50">
        <f t="shared" si="4"/>
        <v>0</v>
      </c>
      <c r="J33" s="15"/>
      <c r="K33" s="17"/>
      <c r="O33" s="16"/>
    </row>
    <row r="34" spans="1:15" ht="24" customHeight="1" thickTop="1" x14ac:dyDescent="0.25">
      <c r="A34" s="30"/>
      <c r="B34" s="30"/>
      <c r="C34" s="27"/>
      <c r="D34" s="27"/>
      <c r="E34" s="31"/>
      <c r="F34" s="61"/>
      <c r="G34" s="62"/>
      <c r="H34" s="40" t="s">
        <v>49</v>
      </c>
      <c r="I34" s="49" cm="1">
        <f t="array" ref="I34">SUM(+I22:I33)</f>
        <v>0</v>
      </c>
      <c r="J34" s="15"/>
      <c r="K34" s="17"/>
      <c r="O34" s="16"/>
    </row>
    <row r="35" spans="1:15" ht="68.45" customHeight="1" x14ac:dyDescent="0.2">
      <c r="A35" s="26"/>
      <c r="B35" s="26"/>
      <c r="C35" s="27"/>
      <c r="D35" s="28"/>
      <c r="E35" s="29"/>
      <c r="F35" s="63"/>
      <c r="G35" s="64"/>
      <c r="H35" s="41"/>
      <c r="I35" s="42"/>
      <c r="J35" s="15"/>
      <c r="K35" s="17"/>
      <c r="O35" s="16"/>
    </row>
    <row r="36" spans="1:15" ht="24" customHeight="1" x14ac:dyDescent="0.25">
      <c r="A36" s="13"/>
      <c r="B36" s="13" t="s">
        <v>41</v>
      </c>
      <c r="C36" s="5"/>
      <c r="D36" s="5"/>
      <c r="E36" s="4"/>
      <c r="F36" s="65"/>
      <c r="G36" s="66"/>
      <c r="H36" s="37"/>
      <c r="I36" s="37"/>
      <c r="J36" s="15"/>
      <c r="K36" s="17"/>
      <c r="O36" s="16"/>
    </row>
    <row r="37" spans="1:15" ht="24" customHeight="1" x14ac:dyDescent="0.2">
      <c r="A37" s="10">
        <v>1</v>
      </c>
      <c r="B37" s="10">
        <v>202</v>
      </c>
      <c r="C37" s="9" t="s">
        <v>13</v>
      </c>
      <c r="D37" s="8" t="s">
        <v>2</v>
      </c>
      <c r="E37" s="7">
        <v>1</v>
      </c>
      <c r="F37" s="59"/>
      <c r="G37" s="59"/>
      <c r="H37" s="38">
        <f t="shared" ref="H37:H46" si="6">+F37+G37</f>
        <v>0</v>
      </c>
      <c r="I37" s="38">
        <f t="shared" ref="I37:I46" si="7">ROUND(+E37*H37,2)</f>
        <v>0</v>
      </c>
      <c r="J37" s="15"/>
      <c r="K37" s="17"/>
      <c r="O37" s="16"/>
    </row>
    <row r="38" spans="1:15" ht="24" customHeight="1" x14ac:dyDescent="0.2">
      <c r="A38" s="10">
        <f>+A37+1</f>
        <v>2</v>
      </c>
      <c r="B38" s="10">
        <v>625</v>
      </c>
      <c r="C38" s="9" t="s">
        <v>12</v>
      </c>
      <c r="D38" s="8" t="s">
        <v>5</v>
      </c>
      <c r="E38" s="7">
        <f>+E41</f>
        <v>969</v>
      </c>
      <c r="F38" s="59"/>
      <c r="G38" s="59"/>
      <c r="H38" s="38">
        <f t="shared" si="6"/>
        <v>0</v>
      </c>
      <c r="I38" s="38">
        <f t="shared" si="7"/>
        <v>0</v>
      </c>
      <c r="J38" s="15"/>
      <c r="K38" s="17"/>
      <c r="O38" s="16"/>
    </row>
    <row r="39" spans="1:15" ht="24" customHeight="1" x14ac:dyDescent="0.2">
      <c r="A39" s="10">
        <f t="shared" ref="A39:A46" si="8">+A38+1</f>
        <v>3</v>
      </c>
      <c r="B39" s="10">
        <v>638</v>
      </c>
      <c r="C39" s="9" t="s">
        <v>11</v>
      </c>
      <c r="D39" s="8" t="s">
        <v>10</v>
      </c>
      <c r="E39" s="7">
        <v>1</v>
      </c>
      <c r="F39" s="59"/>
      <c r="G39" s="59"/>
      <c r="H39" s="38">
        <f t="shared" si="6"/>
        <v>0</v>
      </c>
      <c r="I39" s="38">
        <f t="shared" si="7"/>
        <v>0</v>
      </c>
      <c r="J39" s="15"/>
      <c r="K39" s="17"/>
      <c r="O39" s="16"/>
    </row>
    <row r="40" spans="1:15" ht="24" customHeight="1" x14ac:dyDescent="0.2">
      <c r="A40" s="10">
        <f t="shared" si="8"/>
        <v>4</v>
      </c>
      <c r="B40" s="10">
        <v>638</v>
      </c>
      <c r="C40" s="9" t="s">
        <v>9</v>
      </c>
      <c r="D40" s="8" t="s">
        <v>2</v>
      </c>
      <c r="E40" s="7">
        <v>6</v>
      </c>
      <c r="F40" s="59"/>
      <c r="G40" s="59"/>
      <c r="H40" s="38">
        <f t="shared" si="6"/>
        <v>0</v>
      </c>
      <c r="I40" s="38">
        <f t="shared" si="7"/>
        <v>0</v>
      </c>
      <c r="J40" s="15"/>
      <c r="K40" s="17"/>
      <c r="O40" s="16"/>
    </row>
    <row r="41" spans="1:15" ht="24" customHeight="1" x14ac:dyDescent="0.2">
      <c r="A41" s="10">
        <f t="shared" si="8"/>
        <v>5</v>
      </c>
      <c r="B41" s="10">
        <v>638</v>
      </c>
      <c r="C41" s="9" t="s">
        <v>71</v>
      </c>
      <c r="D41" s="8" t="s">
        <v>5</v>
      </c>
      <c r="E41" s="7">
        <v>969</v>
      </c>
      <c r="F41" s="59"/>
      <c r="G41" s="59"/>
      <c r="H41" s="38">
        <f t="shared" si="6"/>
        <v>0</v>
      </c>
      <c r="I41" s="38">
        <f t="shared" si="7"/>
        <v>0</v>
      </c>
      <c r="J41" s="15"/>
      <c r="K41" s="17"/>
      <c r="O41" s="16"/>
    </row>
    <row r="42" spans="1:15" ht="24" customHeight="1" x14ac:dyDescent="0.2">
      <c r="A42" s="10">
        <f t="shared" si="8"/>
        <v>6</v>
      </c>
      <c r="B42" s="10">
        <v>638</v>
      </c>
      <c r="C42" s="9" t="s">
        <v>14</v>
      </c>
      <c r="D42" s="8" t="s">
        <v>2</v>
      </c>
      <c r="E42" s="7">
        <v>5</v>
      </c>
      <c r="F42" s="59"/>
      <c r="G42" s="59"/>
      <c r="H42" s="38">
        <f t="shared" si="6"/>
        <v>0</v>
      </c>
      <c r="I42" s="38">
        <f t="shared" si="7"/>
        <v>0</v>
      </c>
      <c r="J42" s="15"/>
      <c r="K42" s="17"/>
      <c r="O42" s="16"/>
    </row>
    <row r="43" spans="1:15" ht="24" customHeight="1" x14ac:dyDescent="0.2">
      <c r="A43" s="10">
        <f t="shared" si="8"/>
        <v>7</v>
      </c>
      <c r="B43" s="10">
        <v>638</v>
      </c>
      <c r="C43" s="9" t="s">
        <v>3</v>
      </c>
      <c r="D43" s="8" t="s">
        <v>2</v>
      </c>
      <c r="E43" s="7">
        <v>3</v>
      </c>
      <c r="F43" s="59"/>
      <c r="G43" s="59"/>
      <c r="H43" s="38">
        <f t="shared" si="6"/>
        <v>0</v>
      </c>
      <c r="I43" s="38">
        <f t="shared" si="7"/>
        <v>0</v>
      </c>
      <c r="J43" s="15"/>
      <c r="K43" s="17"/>
      <c r="O43" s="16"/>
    </row>
    <row r="44" spans="1:15" ht="24" customHeight="1" x14ac:dyDescent="0.2">
      <c r="A44" s="10">
        <f t="shared" si="8"/>
        <v>8</v>
      </c>
      <c r="B44" s="10">
        <v>638</v>
      </c>
      <c r="C44" s="9" t="s">
        <v>69</v>
      </c>
      <c r="D44" s="8" t="s">
        <v>2</v>
      </c>
      <c r="E44" s="7">
        <v>20</v>
      </c>
      <c r="F44" s="59"/>
      <c r="G44" s="59"/>
      <c r="H44" s="38">
        <f t="shared" si="6"/>
        <v>0</v>
      </c>
      <c r="I44" s="38">
        <f t="shared" si="7"/>
        <v>0</v>
      </c>
      <c r="J44" s="15"/>
      <c r="K44" s="17"/>
      <c r="O44" s="16"/>
    </row>
    <row r="45" spans="1:15" ht="24" customHeight="1" x14ac:dyDescent="0.2">
      <c r="A45" s="10">
        <f t="shared" si="8"/>
        <v>9</v>
      </c>
      <c r="B45" s="10">
        <v>638</v>
      </c>
      <c r="C45" s="9" t="s">
        <v>67</v>
      </c>
      <c r="D45" s="8" t="s">
        <v>2</v>
      </c>
      <c r="E45" s="7">
        <f>+E44</f>
        <v>20</v>
      </c>
      <c r="F45" s="59"/>
      <c r="G45" s="59"/>
      <c r="H45" s="38">
        <f t="shared" si="6"/>
        <v>0</v>
      </c>
      <c r="I45" s="50">
        <f t="shared" si="7"/>
        <v>0</v>
      </c>
      <c r="J45" s="15"/>
      <c r="K45" s="17"/>
      <c r="O45" s="16"/>
    </row>
    <row r="46" spans="1:15" ht="24" customHeight="1" thickBot="1" x14ac:dyDescent="0.25">
      <c r="A46" s="10">
        <f t="shared" si="8"/>
        <v>10</v>
      </c>
      <c r="B46" s="10">
        <v>638</v>
      </c>
      <c r="C46" s="9" t="s">
        <v>1</v>
      </c>
      <c r="D46" s="8" t="s">
        <v>0</v>
      </c>
      <c r="E46" s="7">
        <f>E44*30</f>
        <v>600</v>
      </c>
      <c r="F46" s="59"/>
      <c r="G46" s="59"/>
      <c r="H46" s="38">
        <f t="shared" si="6"/>
        <v>0</v>
      </c>
      <c r="I46" s="38">
        <f t="shared" si="7"/>
        <v>0</v>
      </c>
      <c r="J46" s="15"/>
      <c r="K46" s="17"/>
      <c r="O46" s="16"/>
    </row>
    <row r="47" spans="1:15" ht="24" customHeight="1" thickTop="1" x14ac:dyDescent="0.25">
      <c r="A47" s="30"/>
      <c r="B47" s="30"/>
      <c r="C47" s="27"/>
      <c r="D47" s="27"/>
      <c r="E47" s="31"/>
      <c r="F47" s="61"/>
      <c r="G47" s="62"/>
      <c r="H47" s="40" t="s">
        <v>51</v>
      </c>
      <c r="I47" s="49" cm="1">
        <f t="array" ref="I47">SUM(+I37:I46)</f>
        <v>0</v>
      </c>
      <c r="J47" s="15"/>
      <c r="K47" s="17"/>
      <c r="O47" s="16"/>
    </row>
    <row r="48" spans="1:15" ht="27.6" customHeight="1" x14ac:dyDescent="0.2">
      <c r="A48" s="26"/>
      <c r="B48" s="26"/>
      <c r="C48" s="27"/>
      <c r="D48" s="28"/>
      <c r="E48" s="29"/>
      <c r="F48" s="63"/>
      <c r="G48" s="64"/>
      <c r="H48" s="41"/>
      <c r="I48" s="42"/>
      <c r="J48" s="15"/>
      <c r="K48" s="17"/>
      <c r="O48" s="16"/>
    </row>
    <row r="49" spans="1:15" ht="24" customHeight="1" x14ac:dyDescent="0.25">
      <c r="A49" s="13"/>
      <c r="B49" s="13" t="s">
        <v>42</v>
      </c>
      <c r="C49" s="5"/>
      <c r="D49" s="5"/>
      <c r="E49" s="4"/>
      <c r="F49" s="65"/>
      <c r="G49" s="66"/>
      <c r="H49" s="37"/>
      <c r="I49" s="37"/>
      <c r="J49" s="15"/>
      <c r="K49" s="17"/>
      <c r="O49" s="16"/>
    </row>
    <row r="50" spans="1:15" ht="24" customHeight="1" x14ac:dyDescent="0.2">
      <c r="A50" s="10">
        <v>1</v>
      </c>
      <c r="B50" s="10">
        <v>202</v>
      </c>
      <c r="C50" s="9" t="s">
        <v>13</v>
      </c>
      <c r="D50" s="8" t="s">
        <v>2</v>
      </c>
      <c r="E50" s="7">
        <v>2</v>
      </c>
      <c r="F50" s="59"/>
      <c r="G50" s="59"/>
      <c r="H50" s="38">
        <f t="shared" ref="H50:H59" si="9">+F50+G50</f>
        <v>0</v>
      </c>
      <c r="I50" s="38">
        <f t="shared" ref="I50:I59" si="10">ROUND(+E50*H50,2)</f>
        <v>0</v>
      </c>
      <c r="J50" s="15"/>
      <c r="K50" s="17"/>
      <c r="O50" s="16"/>
    </row>
    <row r="51" spans="1:15" ht="24" customHeight="1" x14ac:dyDescent="0.2">
      <c r="A51" s="10">
        <f>+A50+1</f>
        <v>2</v>
      </c>
      <c r="B51" s="10">
        <v>625</v>
      </c>
      <c r="C51" s="9" t="s">
        <v>12</v>
      </c>
      <c r="D51" s="8" t="s">
        <v>5</v>
      </c>
      <c r="E51" s="7">
        <f>+E54+E55</f>
        <v>492</v>
      </c>
      <c r="F51" s="59"/>
      <c r="G51" s="59"/>
      <c r="H51" s="38">
        <f t="shared" si="9"/>
        <v>0</v>
      </c>
      <c r="I51" s="38">
        <f t="shared" si="10"/>
        <v>0</v>
      </c>
      <c r="J51" s="15"/>
      <c r="K51" s="17"/>
      <c r="O51" s="16"/>
    </row>
    <row r="52" spans="1:15" ht="24" customHeight="1" x14ac:dyDescent="0.2">
      <c r="A52" s="10">
        <f t="shared" ref="A52:A61" si="11">+A51+1</f>
        <v>3</v>
      </c>
      <c r="B52" s="10">
        <v>638</v>
      </c>
      <c r="C52" s="9" t="s">
        <v>11</v>
      </c>
      <c r="D52" s="8" t="s">
        <v>10</v>
      </c>
      <c r="E52" s="7">
        <v>1</v>
      </c>
      <c r="F52" s="59"/>
      <c r="G52" s="59"/>
      <c r="H52" s="38">
        <f t="shared" si="9"/>
        <v>0</v>
      </c>
      <c r="I52" s="38">
        <f t="shared" si="10"/>
        <v>0</v>
      </c>
      <c r="J52" s="15"/>
      <c r="K52" s="17"/>
      <c r="O52" s="16"/>
    </row>
    <row r="53" spans="1:15" ht="24" customHeight="1" x14ac:dyDescent="0.2">
      <c r="A53" s="10">
        <f t="shared" si="11"/>
        <v>4</v>
      </c>
      <c r="B53" s="10">
        <v>638</v>
      </c>
      <c r="C53" s="9" t="s">
        <v>9</v>
      </c>
      <c r="D53" s="8" t="s">
        <v>2</v>
      </c>
      <c r="E53" s="7">
        <v>5</v>
      </c>
      <c r="F53" s="59"/>
      <c r="G53" s="59"/>
      <c r="H53" s="38">
        <f t="shared" si="9"/>
        <v>0</v>
      </c>
      <c r="I53" s="38">
        <f t="shared" si="10"/>
        <v>0</v>
      </c>
      <c r="J53" s="15"/>
      <c r="K53" s="17"/>
      <c r="O53" s="16"/>
    </row>
    <row r="54" spans="1:15" ht="24" customHeight="1" x14ac:dyDescent="0.2">
      <c r="A54" s="10">
        <f t="shared" si="11"/>
        <v>5</v>
      </c>
      <c r="B54" s="10">
        <v>638</v>
      </c>
      <c r="C54" s="9" t="s">
        <v>70</v>
      </c>
      <c r="D54" s="8" t="s">
        <v>5</v>
      </c>
      <c r="E54" s="7">
        <v>418</v>
      </c>
      <c r="F54" s="59"/>
      <c r="G54" s="59"/>
      <c r="H54" s="38">
        <f t="shared" si="9"/>
        <v>0</v>
      </c>
      <c r="I54" s="38">
        <f t="shared" si="10"/>
        <v>0</v>
      </c>
      <c r="J54" s="15"/>
      <c r="K54" s="17"/>
      <c r="O54" s="16"/>
    </row>
    <row r="55" spans="1:15" ht="24" customHeight="1" x14ac:dyDescent="0.2">
      <c r="A55" s="10">
        <f>+A54+1</f>
        <v>6</v>
      </c>
      <c r="B55" s="10">
        <v>638</v>
      </c>
      <c r="C55" s="9" t="s">
        <v>6</v>
      </c>
      <c r="D55" s="8" t="s">
        <v>5</v>
      </c>
      <c r="E55" s="7">
        <v>74</v>
      </c>
      <c r="F55" s="59"/>
      <c r="G55" s="59"/>
      <c r="H55" s="38">
        <f t="shared" si="9"/>
        <v>0</v>
      </c>
      <c r="I55" s="38">
        <f t="shared" si="10"/>
        <v>0</v>
      </c>
      <c r="J55" s="15"/>
      <c r="K55" s="17"/>
      <c r="O55" s="16"/>
    </row>
    <row r="56" spans="1:15" ht="24" customHeight="1" x14ac:dyDescent="0.2">
      <c r="A56" s="10">
        <f t="shared" si="11"/>
        <v>7</v>
      </c>
      <c r="B56" s="10">
        <v>638</v>
      </c>
      <c r="C56" s="9" t="s">
        <v>18</v>
      </c>
      <c r="D56" s="8" t="s">
        <v>2</v>
      </c>
      <c r="E56" s="7">
        <v>4</v>
      </c>
      <c r="F56" s="59"/>
      <c r="G56" s="59"/>
      <c r="H56" s="38">
        <f t="shared" si="9"/>
        <v>0</v>
      </c>
      <c r="I56" s="38">
        <f t="shared" si="10"/>
        <v>0</v>
      </c>
      <c r="J56" s="15"/>
      <c r="K56" s="17"/>
      <c r="O56" s="16"/>
    </row>
    <row r="57" spans="1:15" ht="24" customHeight="1" x14ac:dyDescent="0.2">
      <c r="A57" s="10">
        <f t="shared" si="11"/>
        <v>8</v>
      </c>
      <c r="B57" s="10">
        <v>638</v>
      </c>
      <c r="C57" s="9" t="s">
        <v>3</v>
      </c>
      <c r="D57" s="8" t="s">
        <v>2</v>
      </c>
      <c r="E57" s="7">
        <v>2</v>
      </c>
      <c r="F57" s="59"/>
      <c r="G57" s="59"/>
      <c r="H57" s="38">
        <f t="shared" si="9"/>
        <v>0</v>
      </c>
      <c r="I57" s="38">
        <f t="shared" si="10"/>
        <v>0</v>
      </c>
      <c r="J57" s="15"/>
      <c r="K57" s="17"/>
      <c r="O57" s="16"/>
    </row>
    <row r="58" spans="1:15" ht="24" customHeight="1" x14ac:dyDescent="0.2">
      <c r="A58" s="10">
        <f t="shared" si="11"/>
        <v>9</v>
      </c>
      <c r="B58" s="10">
        <v>638</v>
      </c>
      <c r="C58" s="9" t="s">
        <v>69</v>
      </c>
      <c r="D58" s="8" t="s">
        <v>2</v>
      </c>
      <c r="E58" s="7">
        <v>7</v>
      </c>
      <c r="F58" s="59"/>
      <c r="G58" s="59"/>
      <c r="H58" s="38">
        <f t="shared" si="9"/>
        <v>0</v>
      </c>
      <c r="I58" s="38">
        <f t="shared" si="10"/>
        <v>0</v>
      </c>
      <c r="J58" s="15"/>
      <c r="K58" s="17"/>
      <c r="O58" s="16"/>
    </row>
    <row r="59" spans="1:15" ht="24" customHeight="1" x14ac:dyDescent="0.2">
      <c r="A59" s="10">
        <f t="shared" si="11"/>
        <v>10</v>
      </c>
      <c r="B59" s="10">
        <v>638</v>
      </c>
      <c r="C59" s="9" t="s">
        <v>67</v>
      </c>
      <c r="D59" s="8" t="s">
        <v>2</v>
      </c>
      <c r="E59" s="7">
        <f>+E58</f>
        <v>7</v>
      </c>
      <c r="F59" s="59"/>
      <c r="G59" s="59"/>
      <c r="H59" s="38">
        <f t="shared" si="9"/>
        <v>0</v>
      </c>
      <c r="I59" s="50">
        <f t="shared" si="10"/>
        <v>0</v>
      </c>
      <c r="J59" s="15"/>
      <c r="K59" s="17"/>
      <c r="O59" s="16"/>
    </row>
    <row r="60" spans="1:15" ht="24" customHeight="1" x14ac:dyDescent="0.2">
      <c r="A60" s="10">
        <f t="shared" si="11"/>
        <v>11</v>
      </c>
      <c r="B60" s="10">
        <v>638</v>
      </c>
      <c r="C60" s="9" t="s">
        <v>1</v>
      </c>
      <c r="D60" s="8" t="s">
        <v>0</v>
      </c>
      <c r="E60" s="7">
        <f>E57*30</f>
        <v>60</v>
      </c>
      <c r="F60" s="59"/>
      <c r="G60" s="59"/>
      <c r="H60" s="38">
        <f t="shared" ref="H60" si="12">+F60+G60</f>
        <v>0</v>
      </c>
      <c r="I60" s="38">
        <f t="shared" ref="I60" si="13">ROUND(+E60*H60,2)</f>
        <v>0</v>
      </c>
      <c r="J60" s="15"/>
      <c r="K60" s="17"/>
      <c r="O60" s="16"/>
    </row>
    <row r="61" spans="1:15" ht="24" customHeight="1" thickBot="1" x14ac:dyDescent="0.25">
      <c r="A61" s="10">
        <f t="shared" si="11"/>
        <v>12</v>
      </c>
      <c r="B61" s="10" t="s">
        <v>20</v>
      </c>
      <c r="C61" s="9" t="s">
        <v>74</v>
      </c>
      <c r="D61" s="8" t="s">
        <v>10</v>
      </c>
      <c r="E61" s="7">
        <v>1</v>
      </c>
      <c r="F61" s="60" t="s">
        <v>64</v>
      </c>
      <c r="G61" s="60" t="s">
        <v>64</v>
      </c>
      <c r="H61" s="48" t="s">
        <v>64</v>
      </c>
      <c r="I61" s="38">
        <v>25000</v>
      </c>
      <c r="J61" s="15"/>
      <c r="K61" s="17"/>
      <c r="O61" s="16"/>
    </row>
    <row r="62" spans="1:15" ht="24" customHeight="1" thickTop="1" x14ac:dyDescent="0.25">
      <c r="A62" s="30"/>
      <c r="B62" s="30"/>
      <c r="C62" s="27"/>
      <c r="D62" s="27"/>
      <c r="E62" s="31"/>
      <c r="F62" s="61"/>
      <c r="G62" s="62"/>
      <c r="H62" s="40" t="s">
        <v>54</v>
      </c>
      <c r="I62" s="49" cm="1">
        <f t="array" ref="I62">SUM(+I50:I61)</f>
        <v>25000</v>
      </c>
      <c r="J62" s="15"/>
      <c r="K62" s="17"/>
      <c r="O62" s="16"/>
    </row>
    <row r="63" spans="1:15" ht="43.15" customHeight="1" x14ac:dyDescent="0.2">
      <c r="A63" s="26"/>
      <c r="B63" s="26"/>
      <c r="C63" s="27"/>
      <c r="D63" s="28"/>
      <c r="E63" s="29"/>
      <c r="F63" s="63"/>
      <c r="G63" s="64"/>
      <c r="H63" s="41"/>
      <c r="I63" s="42"/>
      <c r="J63" s="15"/>
      <c r="K63" s="17"/>
      <c r="O63" s="16"/>
    </row>
    <row r="64" spans="1:15" ht="24" customHeight="1" x14ac:dyDescent="0.25">
      <c r="A64" s="13"/>
      <c r="B64" s="13" t="s">
        <v>43</v>
      </c>
      <c r="C64" s="5"/>
      <c r="D64" s="5"/>
      <c r="E64" s="4"/>
      <c r="F64" s="65"/>
      <c r="G64" s="66"/>
      <c r="H64" s="37"/>
      <c r="I64" s="37"/>
      <c r="J64" s="15"/>
      <c r="K64" s="17"/>
      <c r="O64" s="16"/>
    </row>
    <row r="65" spans="1:15" ht="24" customHeight="1" x14ac:dyDescent="0.2">
      <c r="A65" s="10">
        <v>1</v>
      </c>
      <c r="B65" s="10">
        <v>202</v>
      </c>
      <c r="C65" s="9" t="s">
        <v>13</v>
      </c>
      <c r="D65" s="8" t="s">
        <v>2</v>
      </c>
      <c r="E65" s="7">
        <v>2</v>
      </c>
      <c r="F65" s="59"/>
      <c r="G65" s="59"/>
      <c r="H65" s="38">
        <f t="shared" ref="H65:H73" si="14">+F65+G65</f>
        <v>0</v>
      </c>
      <c r="I65" s="38">
        <f t="shared" ref="I65:I73" si="15">ROUND(+E65*H65,2)</f>
        <v>0</v>
      </c>
      <c r="J65" s="15"/>
      <c r="K65" s="17"/>
      <c r="O65" s="16"/>
    </row>
    <row r="66" spans="1:15" ht="24" customHeight="1" x14ac:dyDescent="0.2">
      <c r="A66" s="10">
        <f>+A65+1</f>
        <v>2</v>
      </c>
      <c r="B66" s="10">
        <v>625</v>
      </c>
      <c r="C66" s="9" t="s">
        <v>12</v>
      </c>
      <c r="D66" s="8" t="s">
        <v>5</v>
      </c>
      <c r="E66" s="7">
        <f>+E69+E71</f>
        <v>543</v>
      </c>
      <c r="F66" s="59"/>
      <c r="G66" s="59"/>
      <c r="H66" s="38">
        <f t="shared" si="14"/>
        <v>0</v>
      </c>
      <c r="I66" s="38">
        <f t="shared" si="15"/>
        <v>0</v>
      </c>
      <c r="J66" s="15"/>
      <c r="K66" s="17"/>
      <c r="O66" s="16"/>
    </row>
    <row r="67" spans="1:15" ht="24" customHeight="1" x14ac:dyDescent="0.2">
      <c r="A67" s="10">
        <f t="shared" ref="A67:A73" si="16">+A66+1</f>
        <v>3</v>
      </c>
      <c r="B67" s="10">
        <v>638</v>
      </c>
      <c r="C67" s="9" t="s">
        <v>11</v>
      </c>
      <c r="D67" s="8" t="s">
        <v>10</v>
      </c>
      <c r="E67" s="7">
        <v>1</v>
      </c>
      <c r="F67" s="59"/>
      <c r="G67" s="59"/>
      <c r="H67" s="38">
        <f t="shared" si="14"/>
        <v>0</v>
      </c>
      <c r="I67" s="38">
        <f t="shared" si="15"/>
        <v>0</v>
      </c>
      <c r="J67" s="15"/>
      <c r="K67" s="17"/>
      <c r="O67" s="16"/>
    </row>
    <row r="68" spans="1:15" ht="24" customHeight="1" x14ac:dyDescent="0.2">
      <c r="A68" s="10">
        <f t="shared" si="16"/>
        <v>4</v>
      </c>
      <c r="B68" s="10">
        <v>638</v>
      </c>
      <c r="C68" s="9" t="s">
        <v>9</v>
      </c>
      <c r="D68" s="8" t="s">
        <v>2</v>
      </c>
      <c r="E68" s="7">
        <v>2</v>
      </c>
      <c r="F68" s="59"/>
      <c r="G68" s="59"/>
      <c r="H68" s="38">
        <f t="shared" si="14"/>
        <v>0</v>
      </c>
      <c r="I68" s="38">
        <f t="shared" si="15"/>
        <v>0</v>
      </c>
      <c r="J68" s="15"/>
      <c r="K68" s="17"/>
      <c r="O68" s="16"/>
    </row>
    <row r="69" spans="1:15" ht="24" customHeight="1" x14ac:dyDescent="0.2">
      <c r="A69" s="10">
        <f t="shared" si="16"/>
        <v>5</v>
      </c>
      <c r="B69" s="10">
        <v>638</v>
      </c>
      <c r="C69" s="9" t="s">
        <v>17</v>
      </c>
      <c r="D69" s="8" t="s">
        <v>5</v>
      </c>
      <c r="E69" s="7">
        <v>70</v>
      </c>
      <c r="F69" s="59"/>
      <c r="G69" s="59"/>
      <c r="H69" s="38">
        <f t="shared" si="14"/>
        <v>0</v>
      </c>
      <c r="I69" s="38">
        <f t="shared" si="15"/>
        <v>0</v>
      </c>
      <c r="J69" s="15"/>
      <c r="K69" s="17"/>
      <c r="O69" s="16"/>
    </row>
    <row r="70" spans="1:15" ht="24" customHeight="1" x14ac:dyDescent="0.2">
      <c r="A70" s="10">
        <f t="shared" si="16"/>
        <v>6</v>
      </c>
      <c r="B70" s="10">
        <v>638</v>
      </c>
      <c r="C70" s="9" t="s">
        <v>16</v>
      </c>
      <c r="D70" s="8" t="s">
        <v>2</v>
      </c>
      <c r="E70" s="7">
        <v>1</v>
      </c>
      <c r="F70" s="59"/>
      <c r="G70" s="59"/>
      <c r="H70" s="38">
        <f t="shared" si="14"/>
        <v>0</v>
      </c>
      <c r="I70" s="38">
        <f t="shared" si="15"/>
        <v>0</v>
      </c>
      <c r="J70" s="15"/>
      <c r="K70" s="17"/>
      <c r="O70" s="16"/>
    </row>
    <row r="71" spans="1:15" ht="24" customHeight="1" x14ac:dyDescent="0.2">
      <c r="A71" s="10">
        <f t="shared" si="16"/>
        <v>7</v>
      </c>
      <c r="B71" s="10">
        <v>638</v>
      </c>
      <c r="C71" s="9" t="s">
        <v>6</v>
      </c>
      <c r="D71" s="8" t="s">
        <v>5</v>
      </c>
      <c r="E71" s="7">
        <v>473</v>
      </c>
      <c r="F71" s="59"/>
      <c r="G71" s="59"/>
      <c r="H71" s="38">
        <f t="shared" si="14"/>
        <v>0</v>
      </c>
      <c r="I71" s="38">
        <f t="shared" si="15"/>
        <v>0</v>
      </c>
      <c r="J71" s="15"/>
      <c r="K71" s="17"/>
      <c r="O71" s="16"/>
    </row>
    <row r="72" spans="1:15" ht="24" customHeight="1" x14ac:dyDescent="0.2">
      <c r="A72" s="10">
        <f t="shared" si="16"/>
        <v>8</v>
      </c>
      <c r="B72" s="10">
        <v>637</v>
      </c>
      <c r="C72" s="9" t="s">
        <v>4</v>
      </c>
      <c r="D72" s="8" t="s">
        <v>2</v>
      </c>
      <c r="E72" s="7">
        <v>2</v>
      </c>
      <c r="F72" s="59"/>
      <c r="G72" s="59"/>
      <c r="H72" s="38">
        <f t="shared" si="14"/>
        <v>0</v>
      </c>
      <c r="I72" s="38">
        <f t="shared" si="15"/>
        <v>0</v>
      </c>
      <c r="J72" s="15"/>
      <c r="K72" s="17"/>
      <c r="O72" s="16"/>
    </row>
    <row r="73" spans="1:15" ht="24" customHeight="1" thickBot="1" x14ac:dyDescent="0.25">
      <c r="A73" s="10">
        <f t="shared" si="16"/>
        <v>9</v>
      </c>
      <c r="B73" s="10">
        <v>638</v>
      </c>
      <c r="C73" s="9" t="s">
        <v>3</v>
      </c>
      <c r="D73" s="8" t="s">
        <v>2</v>
      </c>
      <c r="E73" s="7">
        <v>2</v>
      </c>
      <c r="F73" s="59"/>
      <c r="G73" s="59"/>
      <c r="H73" s="38">
        <f t="shared" si="14"/>
        <v>0</v>
      </c>
      <c r="I73" s="38">
        <f t="shared" si="15"/>
        <v>0</v>
      </c>
      <c r="J73" s="15"/>
      <c r="K73" s="17"/>
      <c r="O73" s="16"/>
    </row>
    <row r="74" spans="1:15" ht="24" customHeight="1" thickTop="1" x14ac:dyDescent="0.25">
      <c r="A74" s="30"/>
      <c r="B74" s="30"/>
      <c r="C74" s="27"/>
      <c r="D74" s="27"/>
      <c r="E74" s="31"/>
      <c r="F74" s="61"/>
      <c r="G74" s="62"/>
      <c r="H74" s="40" t="s">
        <v>58</v>
      </c>
      <c r="I74" s="49" cm="1">
        <f t="array" ref="I74">SUM(+I65:I73)</f>
        <v>0</v>
      </c>
      <c r="J74" s="15"/>
      <c r="K74" s="17"/>
      <c r="O74" s="16"/>
    </row>
    <row r="75" spans="1:15" ht="28.15" customHeight="1" x14ac:dyDescent="0.2">
      <c r="A75" s="26"/>
      <c r="B75" s="26"/>
      <c r="C75" s="27"/>
      <c r="D75" s="28"/>
      <c r="E75" s="29"/>
      <c r="F75" s="63"/>
      <c r="G75" s="64"/>
      <c r="H75" s="41"/>
      <c r="I75" s="42"/>
      <c r="J75" s="15"/>
      <c r="K75" s="17"/>
      <c r="O75" s="16"/>
    </row>
    <row r="76" spans="1:15" ht="24" customHeight="1" x14ac:dyDescent="0.25">
      <c r="A76" s="13"/>
      <c r="B76" s="13" t="s">
        <v>44</v>
      </c>
      <c r="C76" s="5"/>
      <c r="D76" s="5"/>
      <c r="E76" s="4"/>
      <c r="F76" s="65"/>
      <c r="G76" s="66"/>
      <c r="H76" s="37"/>
      <c r="I76" s="37"/>
      <c r="J76" s="11"/>
    </row>
    <row r="77" spans="1:15" ht="24" customHeight="1" x14ac:dyDescent="0.2">
      <c r="A77" s="10">
        <v>1</v>
      </c>
      <c r="B77" s="10">
        <v>202</v>
      </c>
      <c r="C77" s="9" t="s">
        <v>13</v>
      </c>
      <c r="D77" s="8" t="s">
        <v>2</v>
      </c>
      <c r="E77" s="7">
        <v>1</v>
      </c>
      <c r="F77" s="59"/>
      <c r="G77" s="59"/>
      <c r="H77" s="38">
        <f t="shared" ref="H77:H88" si="17">+F77+G77</f>
        <v>0</v>
      </c>
      <c r="I77" s="38">
        <f t="shared" ref="I77:I88" si="18">ROUND(+E77*H77,2)</f>
        <v>0</v>
      </c>
      <c r="J77" s="6"/>
    </row>
    <row r="78" spans="1:15" ht="24" customHeight="1" x14ac:dyDescent="0.2">
      <c r="A78" s="10">
        <f>+A77+1</f>
        <v>2</v>
      </c>
      <c r="B78" s="10">
        <v>625</v>
      </c>
      <c r="C78" s="9" t="s">
        <v>12</v>
      </c>
      <c r="D78" s="8" t="s">
        <v>5</v>
      </c>
      <c r="E78" s="7">
        <f>+E82+E83</f>
        <v>366</v>
      </c>
      <c r="F78" s="59"/>
      <c r="G78" s="59"/>
      <c r="H78" s="38">
        <f t="shared" si="17"/>
        <v>0</v>
      </c>
      <c r="I78" s="38">
        <f t="shared" si="18"/>
        <v>0</v>
      </c>
      <c r="J78" s="6"/>
    </row>
    <row r="79" spans="1:15" ht="24" customHeight="1" x14ac:dyDescent="0.2">
      <c r="A79" s="10">
        <f t="shared" ref="A79:A88" si="19">+A78+1</f>
        <v>3</v>
      </c>
      <c r="B79" s="10">
        <v>638</v>
      </c>
      <c r="C79" s="9" t="s">
        <v>11</v>
      </c>
      <c r="D79" s="8" t="s">
        <v>10</v>
      </c>
      <c r="E79" s="7">
        <v>1</v>
      </c>
      <c r="F79" s="59"/>
      <c r="G79" s="59"/>
      <c r="H79" s="38">
        <f t="shared" si="17"/>
        <v>0</v>
      </c>
      <c r="I79" s="38">
        <f t="shared" si="18"/>
        <v>0</v>
      </c>
      <c r="J79" s="6"/>
    </row>
    <row r="80" spans="1:15" ht="24" customHeight="1" x14ac:dyDescent="0.2">
      <c r="A80" s="10">
        <f t="shared" si="19"/>
        <v>4</v>
      </c>
      <c r="B80" s="10">
        <v>638</v>
      </c>
      <c r="C80" s="9" t="s">
        <v>9</v>
      </c>
      <c r="D80" s="8" t="s">
        <v>2</v>
      </c>
      <c r="E80" s="7">
        <v>2</v>
      </c>
      <c r="F80" s="59"/>
      <c r="G80" s="59"/>
      <c r="H80" s="38">
        <f t="shared" si="17"/>
        <v>0</v>
      </c>
      <c r="I80" s="38">
        <f t="shared" si="18"/>
        <v>0</v>
      </c>
      <c r="J80" s="6"/>
    </row>
    <row r="81" spans="1:17" ht="24" customHeight="1" x14ac:dyDescent="0.2">
      <c r="A81" s="10">
        <f t="shared" si="19"/>
        <v>5</v>
      </c>
      <c r="B81" s="10">
        <v>638</v>
      </c>
      <c r="C81" s="9" t="s">
        <v>75</v>
      </c>
      <c r="D81" s="8" t="s">
        <v>5</v>
      </c>
      <c r="E81" s="7">
        <v>20</v>
      </c>
      <c r="F81" s="59"/>
      <c r="G81" s="59"/>
      <c r="H81" s="38">
        <f t="shared" ref="H81" si="20">+F81+G81</f>
        <v>0</v>
      </c>
      <c r="I81" s="38">
        <f t="shared" ref="I81" si="21">ROUND(+E81*H81,2)</f>
        <v>0</v>
      </c>
      <c r="J81" s="6"/>
    </row>
    <row r="82" spans="1:17" ht="24" customHeight="1" x14ac:dyDescent="0.2">
      <c r="A82" s="10">
        <f t="shared" si="19"/>
        <v>6</v>
      </c>
      <c r="B82" s="10">
        <v>638</v>
      </c>
      <c r="C82" s="9" t="s">
        <v>70</v>
      </c>
      <c r="D82" s="8" t="s">
        <v>5</v>
      </c>
      <c r="E82" s="7">
        <v>279</v>
      </c>
      <c r="F82" s="59"/>
      <c r="G82" s="59"/>
      <c r="H82" s="38">
        <f t="shared" si="17"/>
        <v>0</v>
      </c>
      <c r="I82" s="38">
        <f t="shared" si="18"/>
        <v>0</v>
      </c>
      <c r="J82" s="6"/>
    </row>
    <row r="83" spans="1:17" ht="24" customHeight="1" x14ac:dyDescent="0.2">
      <c r="A83" s="10">
        <f t="shared" si="19"/>
        <v>7</v>
      </c>
      <c r="B83" s="10">
        <v>638</v>
      </c>
      <c r="C83" s="9" t="s">
        <v>6</v>
      </c>
      <c r="D83" s="8" t="s">
        <v>5</v>
      </c>
      <c r="E83" s="7">
        <v>87</v>
      </c>
      <c r="F83" s="59"/>
      <c r="G83" s="59"/>
      <c r="H83" s="38">
        <f t="shared" si="17"/>
        <v>0</v>
      </c>
      <c r="I83" s="38">
        <f t="shared" si="18"/>
        <v>0</v>
      </c>
      <c r="J83" s="6"/>
    </row>
    <row r="84" spans="1:17" ht="24" customHeight="1" x14ac:dyDescent="0.2">
      <c r="A84" s="10">
        <f t="shared" si="19"/>
        <v>8</v>
      </c>
      <c r="B84" s="10">
        <v>638</v>
      </c>
      <c r="C84" s="9" t="s">
        <v>4</v>
      </c>
      <c r="D84" s="8" t="s">
        <v>2</v>
      </c>
      <c r="E84" s="7">
        <v>1</v>
      </c>
      <c r="F84" s="59"/>
      <c r="G84" s="59"/>
      <c r="H84" s="38">
        <f t="shared" si="17"/>
        <v>0</v>
      </c>
      <c r="I84" s="38">
        <f t="shared" si="18"/>
        <v>0</v>
      </c>
      <c r="J84" s="6"/>
    </row>
    <row r="85" spans="1:17" s="14" customFormat="1" ht="24" customHeight="1" x14ac:dyDescent="0.2">
      <c r="A85" s="10">
        <f t="shared" si="19"/>
        <v>9</v>
      </c>
      <c r="B85" s="10">
        <v>638</v>
      </c>
      <c r="C85" s="9" t="s">
        <v>3</v>
      </c>
      <c r="D85" s="8" t="s">
        <v>2</v>
      </c>
      <c r="E85" s="7">
        <v>2</v>
      </c>
      <c r="F85" s="59"/>
      <c r="G85" s="59"/>
      <c r="H85" s="38">
        <f t="shared" si="17"/>
        <v>0</v>
      </c>
      <c r="I85" s="38">
        <f t="shared" si="18"/>
        <v>0</v>
      </c>
      <c r="J85" s="6"/>
      <c r="N85" s="1"/>
      <c r="O85" s="1"/>
      <c r="P85" s="1"/>
      <c r="Q85" s="1"/>
    </row>
    <row r="86" spans="1:17" ht="24" customHeight="1" x14ac:dyDescent="0.2">
      <c r="A86" s="10">
        <f t="shared" si="19"/>
        <v>10</v>
      </c>
      <c r="B86" s="10">
        <v>638</v>
      </c>
      <c r="C86" s="9" t="s">
        <v>69</v>
      </c>
      <c r="D86" s="8" t="s">
        <v>2</v>
      </c>
      <c r="E86" s="7">
        <v>3</v>
      </c>
      <c r="F86" s="59"/>
      <c r="G86" s="59"/>
      <c r="H86" s="38">
        <f t="shared" si="17"/>
        <v>0</v>
      </c>
      <c r="I86" s="38">
        <f t="shared" si="18"/>
        <v>0</v>
      </c>
      <c r="J86" s="6"/>
      <c r="N86" s="14"/>
      <c r="O86" s="14"/>
      <c r="P86" s="14"/>
      <c r="Q86" s="14"/>
    </row>
    <row r="87" spans="1:17" ht="24" customHeight="1" x14ac:dyDescent="0.2">
      <c r="A87" s="10">
        <f t="shared" si="19"/>
        <v>11</v>
      </c>
      <c r="B87" s="10">
        <v>638</v>
      </c>
      <c r="C87" s="9" t="s">
        <v>67</v>
      </c>
      <c r="D87" s="8" t="s">
        <v>2</v>
      </c>
      <c r="E87" s="7">
        <f>+E86</f>
        <v>3</v>
      </c>
      <c r="F87" s="59"/>
      <c r="G87" s="59"/>
      <c r="H87" s="38">
        <f t="shared" si="17"/>
        <v>0</v>
      </c>
      <c r="I87" s="50">
        <f t="shared" si="18"/>
        <v>0</v>
      </c>
      <c r="J87" s="15"/>
      <c r="K87" s="17"/>
      <c r="O87" s="16"/>
    </row>
    <row r="88" spans="1:17" ht="24" customHeight="1" thickBot="1" x14ac:dyDescent="0.25">
      <c r="A88" s="10">
        <f t="shared" si="19"/>
        <v>12</v>
      </c>
      <c r="B88" s="10">
        <v>638</v>
      </c>
      <c r="C88" s="9" t="s">
        <v>1</v>
      </c>
      <c r="D88" s="8" t="s">
        <v>0</v>
      </c>
      <c r="E88" s="7">
        <f>E86*30</f>
        <v>90</v>
      </c>
      <c r="F88" s="59"/>
      <c r="G88" s="59"/>
      <c r="H88" s="38">
        <f t="shared" si="17"/>
        <v>0</v>
      </c>
      <c r="I88" s="38">
        <f t="shared" si="18"/>
        <v>0</v>
      </c>
      <c r="J88" s="6"/>
    </row>
    <row r="89" spans="1:17" ht="24" customHeight="1" thickTop="1" x14ac:dyDescent="0.25">
      <c r="A89" s="30"/>
      <c r="B89" s="30"/>
      <c r="C89" s="27"/>
      <c r="D89" s="27"/>
      <c r="E89" s="31"/>
      <c r="F89" s="61"/>
      <c r="G89" s="62"/>
      <c r="H89" s="40" t="s">
        <v>55</v>
      </c>
      <c r="I89" s="49" cm="1">
        <f t="array" ref="I89">SUM(+I77:I88)</f>
        <v>0</v>
      </c>
      <c r="J89" s="15"/>
      <c r="K89" s="17"/>
      <c r="O89" s="16"/>
    </row>
    <row r="90" spans="1:17" ht="93" customHeight="1" x14ac:dyDescent="0.2">
      <c r="A90" s="26"/>
      <c r="B90" s="26"/>
      <c r="C90" s="27"/>
      <c r="D90" s="28"/>
      <c r="E90" s="29"/>
      <c r="F90" s="63"/>
      <c r="G90" s="64"/>
      <c r="H90" s="41"/>
      <c r="I90" s="42"/>
      <c r="J90" s="15"/>
      <c r="K90" s="17"/>
      <c r="O90" s="16"/>
    </row>
    <row r="91" spans="1:17" ht="20.25" customHeight="1" x14ac:dyDescent="0.25">
      <c r="A91" s="13"/>
      <c r="B91" s="13" t="s">
        <v>45</v>
      </c>
      <c r="C91" s="5"/>
      <c r="D91" s="5"/>
      <c r="E91" s="4"/>
      <c r="F91" s="65"/>
      <c r="G91" s="66"/>
      <c r="H91" s="37"/>
      <c r="I91" s="37"/>
      <c r="J91" s="11"/>
    </row>
    <row r="92" spans="1:17" ht="24" customHeight="1" x14ac:dyDescent="0.2">
      <c r="A92" s="10">
        <v>1</v>
      </c>
      <c r="B92" s="10">
        <v>202</v>
      </c>
      <c r="C92" s="9" t="s">
        <v>13</v>
      </c>
      <c r="D92" s="8" t="s">
        <v>2</v>
      </c>
      <c r="E92" s="7">
        <v>1</v>
      </c>
      <c r="F92" s="59"/>
      <c r="G92" s="59"/>
      <c r="H92" s="38">
        <f t="shared" ref="H92:H103" si="22">+F92+G92</f>
        <v>0</v>
      </c>
      <c r="I92" s="38">
        <f t="shared" ref="I92:I103" si="23">ROUND(+E92*H92,2)</f>
        <v>0</v>
      </c>
      <c r="J92" s="6"/>
    </row>
    <row r="93" spans="1:17" ht="24" customHeight="1" x14ac:dyDescent="0.2">
      <c r="A93" s="10">
        <f>+A92+1</f>
        <v>2</v>
      </c>
      <c r="B93" s="10">
        <v>625</v>
      </c>
      <c r="C93" s="9" t="s">
        <v>12</v>
      </c>
      <c r="D93" s="8" t="s">
        <v>5</v>
      </c>
      <c r="E93" s="7">
        <f>+E97+E98</f>
        <v>693</v>
      </c>
      <c r="F93" s="59"/>
      <c r="G93" s="59"/>
      <c r="H93" s="38">
        <f t="shared" si="22"/>
        <v>0</v>
      </c>
      <c r="I93" s="38">
        <f t="shared" si="23"/>
        <v>0</v>
      </c>
      <c r="J93" s="6"/>
    </row>
    <row r="94" spans="1:17" ht="24" customHeight="1" x14ac:dyDescent="0.2">
      <c r="A94" s="10">
        <f t="shared" ref="A94:A103" si="24">+A93+1</f>
        <v>3</v>
      </c>
      <c r="B94" s="10">
        <v>638</v>
      </c>
      <c r="C94" s="9" t="s">
        <v>11</v>
      </c>
      <c r="D94" s="8" t="s">
        <v>10</v>
      </c>
      <c r="E94" s="7">
        <v>1</v>
      </c>
      <c r="F94" s="59"/>
      <c r="G94" s="59"/>
      <c r="H94" s="38">
        <f t="shared" si="22"/>
        <v>0</v>
      </c>
      <c r="I94" s="38">
        <f t="shared" si="23"/>
        <v>0</v>
      </c>
      <c r="J94" s="6"/>
    </row>
    <row r="95" spans="1:17" ht="24" customHeight="1" x14ac:dyDescent="0.2">
      <c r="A95" s="10">
        <f t="shared" si="24"/>
        <v>4</v>
      </c>
      <c r="B95" s="10">
        <v>638</v>
      </c>
      <c r="C95" s="9" t="s">
        <v>9</v>
      </c>
      <c r="D95" s="8" t="s">
        <v>2</v>
      </c>
      <c r="E95" s="7">
        <v>4</v>
      </c>
      <c r="F95" s="59"/>
      <c r="G95" s="59"/>
      <c r="H95" s="38">
        <f t="shared" si="22"/>
        <v>0</v>
      </c>
      <c r="I95" s="38">
        <f t="shared" si="23"/>
        <v>0</v>
      </c>
      <c r="J95" s="6"/>
    </row>
    <row r="96" spans="1:17" ht="24" customHeight="1" x14ac:dyDescent="0.2">
      <c r="A96" s="10">
        <f t="shared" si="24"/>
        <v>5</v>
      </c>
      <c r="B96" s="10">
        <v>638</v>
      </c>
      <c r="C96" s="9" t="s">
        <v>76</v>
      </c>
      <c r="D96" s="8" t="s">
        <v>2</v>
      </c>
      <c r="E96" s="7">
        <v>1</v>
      </c>
      <c r="F96" s="59"/>
      <c r="G96" s="59"/>
      <c r="H96" s="38">
        <f t="shared" si="22"/>
        <v>0</v>
      </c>
      <c r="I96" s="38">
        <f t="shared" si="23"/>
        <v>0</v>
      </c>
      <c r="J96" s="6"/>
    </row>
    <row r="97" spans="1:17" ht="24" customHeight="1" x14ac:dyDescent="0.2">
      <c r="A97" s="10">
        <f t="shared" si="24"/>
        <v>6</v>
      </c>
      <c r="B97" s="10">
        <v>638</v>
      </c>
      <c r="C97" s="9" t="s">
        <v>71</v>
      </c>
      <c r="D97" s="8" t="s">
        <v>5</v>
      </c>
      <c r="E97" s="7">
        <v>646</v>
      </c>
      <c r="F97" s="59"/>
      <c r="G97" s="59"/>
      <c r="H97" s="38">
        <f t="shared" si="22"/>
        <v>0</v>
      </c>
      <c r="I97" s="38">
        <f t="shared" si="23"/>
        <v>0</v>
      </c>
      <c r="J97" s="6"/>
    </row>
    <row r="98" spans="1:17" ht="24" customHeight="1" x14ac:dyDescent="0.2">
      <c r="A98" s="10">
        <f t="shared" si="24"/>
        <v>7</v>
      </c>
      <c r="B98" s="10">
        <v>638</v>
      </c>
      <c r="C98" s="9" t="s">
        <v>15</v>
      </c>
      <c r="D98" s="8" t="s">
        <v>5</v>
      </c>
      <c r="E98" s="7">
        <v>47</v>
      </c>
      <c r="F98" s="59"/>
      <c r="G98" s="59"/>
      <c r="H98" s="38">
        <f t="shared" si="22"/>
        <v>0</v>
      </c>
      <c r="I98" s="38">
        <f t="shared" si="23"/>
        <v>0</v>
      </c>
      <c r="J98" s="6"/>
    </row>
    <row r="99" spans="1:17" ht="24" customHeight="1" x14ac:dyDescent="0.2">
      <c r="A99" s="10">
        <f t="shared" si="24"/>
        <v>8</v>
      </c>
      <c r="B99" s="10">
        <v>638</v>
      </c>
      <c r="C99" s="9" t="s">
        <v>14</v>
      </c>
      <c r="D99" s="8" t="s">
        <v>2</v>
      </c>
      <c r="E99" s="7">
        <v>3</v>
      </c>
      <c r="F99" s="59"/>
      <c r="G99" s="59"/>
      <c r="H99" s="38">
        <f t="shared" si="22"/>
        <v>0</v>
      </c>
      <c r="I99" s="38">
        <f t="shared" si="23"/>
        <v>0</v>
      </c>
      <c r="J99" s="6"/>
    </row>
    <row r="100" spans="1:17" s="14" customFormat="1" ht="30" customHeight="1" x14ac:dyDescent="0.2">
      <c r="A100" s="10">
        <f t="shared" si="24"/>
        <v>9</v>
      </c>
      <c r="B100" s="10">
        <v>638</v>
      </c>
      <c r="C100" s="9" t="s">
        <v>3</v>
      </c>
      <c r="D100" s="8" t="s">
        <v>2</v>
      </c>
      <c r="E100" s="7">
        <v>2</v>
      </c>
      <c r="F100" s="59"/>
      <c r="G100" s="59"/>
      <c r="H100" s="38">
        <f t="shared" si="22"/>
        <v>0</v>
      </c>
      <c r="I100" s="38">
        <f t="shared" si="23"/>
        <v>0</v>
      </c>
      <c r="J100" s="6"/>
      <c r="N100" s="1"/>
      <c r="O100" s="1"/>
      <c r="P100" s="1"/>
      <c r="Q100" s="1"/>
    </row>
    <row r="101" spans="1:17" ht="24" customHeight="1" x14ac:dyDescent="0.2">
      <c r="A101" s="10">
        <f t="shared" si="24"/>
        <v>10</v>
      </c>
      <c r="B101" s="10">
        <v>638</v>
      </c>
      <c r="C101" s="9" t="s">
        <v>69</v>
      </c>
      <c r="D101" s="8" t="s">
        <v>2</v>
      </c>
      <c r="E101" s="7">
        <v>13</v>
      </c>
      <c r="F101" s="59"/>
      <c r="G101" s="59"/>
      <c r="H101" s="38">
        <f t="shared" si="22"/>
        <v>0</v>
      </c>
      <c r="I101" s="38">
        <f t="shared" si="23"/>
        <v>0</v>
      </c>
      <c r="J101" s="6"/>
      <c r="N101" s="14"/>
      <c r="O101" s="14"/>
      <c r="P101" s="14"/>
      <c r="Q101" s="14"/>
    </row>
    <row r="102" spans="1:17" ht="24" customHeight="1" x14ac:dyDescent="0.2">
      <c r="A102" s="10">
        <f t="shared" si="24"/>
        <v>11</v>
      </c>
      <c r="B102" s="10">
        <v>638</v>
      </c>
      <c r="C102" s="9" t="s">
        <v>67</v>
      </c>
      <c r="D102" s="8" t="s">
        <v>2</v>
      </c>
      <c r="E102" s="7">
        <f>+E101</f>
        <v>13</v>
      </c>
      <c r="F102" s="59"/>
      <c r="G102" s="59"/>
      <c r="H102" s="38">
        <f t="shared" si="22"/>
        <v>0</v>
      </c>
      <c r="I102" s="50">
        <f t="shared" si="23"/>
        <v>0</v>
      </c>
      <c r="J102" s="15"/>
      <c r="K102" s="17"/>
      <c r="O102" s="16"/>
    </row>
    <row r="103" spans="1:17" ht="24" customHeight="1" thickBot="1" x14ac:dyDescent="0.25">
      <c r="A103" s="10">
        <f t="shared" si="24"/>
        <v>12</v>
      </c>
      <c r="B103" s="10">
        <v>638</v>
      </c>
      <c r="C103" s="9" t="s">
        <v>1</v>
      </c>
      <c r="D103" s="8" t="s">
        <v>0</v>
      </c>
      <c r="E103" s="7">
        <f>E101*30</f>
        <v>390</v>
      </c>
      <c r="F103" s="59"/>
      <c r="G103" s="59"/>
      <c r="H103" s="38">
        <f t="shared" si="22"/>
        <v>0</v>
      </c>
      <c r="I103" s="38">
        <f t="shared" si="23"/>
        <v>0</v>
      </c>
      <c r="J103" s="6"/>
    </row>
    <row r="104" spans="1:17" ht="22.15" customHeight="1" thickTop="1" x14ac:dyDescent="0.25">
      <c r="A104" s="30"/>
      <c r="B104" s="30"/>
      <c r="C104" s="27"/>
      <c r="D104" s="27"/>
      <c r="E104" s="31"/>
      <c r="F104" s="61"/>
      <c r="G104" s="62"/>
      <c r="H104" s="40" t="s">
        <v>56</v>
      </c>
      <c r="I104" s="49" cm="1">
        <f t="array" ref="I104">SUM(+I92:I103)</f>
        <v>0</v>
      </c>
      <c r="J104" s="15"/>
      <c r="K104" s="17"/>
      <c r="O104" s="16"/>
    </row>
    <row r="105" spans="1:17" ht="27" customHeight="1" thickBot="1" x14ac:dyDescent="0.25">
      <c r="A105" s="26"/>
      <c r="B105" s="26"/>
      <c r="C105" s="27"/>
      <c r="D105" s="28"/>
      <c r="E105" s="29"/>
      <c r="F105" s="63"/>
      <c r="G105" s="64"/>
      <c r="H105" s="43"/>
      <c r="I105" s="44"/>
      <c r="J105" s="15"/>
      <c r="K105" s="17"/>
      <c r="O105" s="16"/>
    </row>
    <row r="106" spans="1:17" ht="22.9" customHeight="1" thickTop="1" x14ac:dyDescent="0.25">
      <c r="A106" s="26"/>
      <c r="B106" s="26"/>
      <c r="C106" s="27"/>
      <c r="D106" s="28"/>
      <c r="E106" s="29"/>
      <c r="F106" s="63"/>
      <c r="G106" s="67" t="s">
        <v>65</v>
      </c>
      <c r="H106" s="45"/>
      <c r="I106" s="51">
        <f>+I19+I34+I47+I62+I74+I89+I104</f>
        <v>275000</v>
      </c>
      <c r="J106" s="15"/>
      <c r="K106" s="17"/>
      <c r="O106" s="16"/>
    </row>
    <row r="107" spans="1:17" ht="27" customHeight="1" x14ac:dyDescent="0.25">
      <c r="A107" s="30"/>
      <c r="B107" s="30"/>
      <c r="C107" s="27"/>
      <c r="D107" s="27"/>
      <c r="E107" s="31"/>
      <c r="F107" s="61"/>
      <c r="G107" s="68"/>
      <c r="H107" s="46"/>
      <c r="I107" s="39"/>
      <c r="J107" s="11"/>
    </row>
    <row r="108" spans="1:17" ht="20.25" customHeight="1" x14ac:dyDescent="0.25">
      <c r="A108" s="13"/>
      <c r="B108" s="13" t="s">
        <v>46</v>
      </c>
      <c r="C108" s="5"/>
      <c r="D108" s="5"/>
      <c r="E108" s="4"/>
      <c r="F108" s="65"/>
      <c r="G108" s="66"/>
      <c r="H108" s="37"/>
      <c r="I108" s="37"/>
      <c r="J108" s="11"/>
    </row>
    <row r="109" spans="1:17" ht="24" customHeight="1" x14ac:dyDescent="0.25">
      <c r="A109" s="10">
        <v>1</v>
      </c>
      <c r="B109" s="10" t="s">
        <v>62</v>
      </c>
      <c r="C109" s="9" t="s">
        <v>61</v>
      </c>
      <c r="D109" s="8" t="s">
        <v>10</v>
      </c>
      <c r="E109" s="7">
        <v>1</v>
      </c>
      <c r="F109" s="57"/>
      <c r="G109" s="58"/>
      <c r="H109" s="47">
        <f t="shared" ref="H109:H123" si="25">+F109+G109</f>
        <v>0</v>
      </c>
      <c r="I109" s="47">
        <f t="shared" ref="I109:I123" si="26">ROUND(+E109*H109,2)</f>
        <v>0</v>
      </c>
      <c r="J109" s="11"/>
      <c r="O109" s="16"/>
    </row>
    <row r="110" spans="1:17" ht="24" customHeight="1" x14ac:dyDescent="0.2">
      <c r="A110" s="10">
        <f>+A109+1</f>
        <v>2</v>
      </c>
      <c r="B110" s="10">
        <v>614</v>
      </c>
      <c r="C110" s="9" t="s">
        <v>29</v>
      </c>
      <c r="D110" s="8" t="s">
        <v>10</v>
      </c>
      <c r="E110" s="7">
        <v>1</v>
      </c>
      <c r="F110" s="59"/>
      <c r="G110" s="59"/>
      <c r="H110" s="38">
        <f t="shared" si="25"/>
        <v>0</v>
      </c>
      <c r="I110" s="38">
        <f t="shared" si="26"/>
        <v>0</v>
      </c>
      <c r="J110" s="6"/>
      <c r="O110" s="16"/>
    </row>
    <row r="111" spans="1:17" ht="24" customHeight="1" x14ac:dyDescent="0.2">
      <c r="A111" s="10">
        <f t="shared" ref="A111:A123" si="27">+A110+1</f>
        <v>3</v>
      </c>
      <c r="B111" s="10">
        <v>623</v>
      </c>
      <c r="C111" s="9" t="s">
        <v>28</v>
      </c>
      <c r="D111" s="8" t="s">
        <v>10</v>
      </c>
      <c r="E111" s="7">
        <v>1</v>
      </c>
      <c r="F111" s="59"/>
      <c r="G111" s="59"/>
      <c r="H111" s="38">
        <f t="shared" si="25"/>
        <v>0</v>
      </c>
      <c r="I111" s="38">
        <f t="shared" si="26"/>
        <v>0</v>
      </c>
      <c r="J111" s="6"/>
      <c r="O111" s="16"/>
    </row>
    <row r="112" spans="1:17" ht="24" customHeight="1" x14ac:dyDescent="0.2">
      <c r="A112" s="10">
        <f t="shared" si="27"/>
        <v>4</v>
      </c>
      <c r="B112" s="10">
        <v>624</v>
      </c>
      <c r="C112" s="9" t="s">
        <v>27</v>
      </c>
      <c r="D112" s="8" t="s">
        <v>10</v>
      </c>
      <c r="E112" s="7">
        <v>1</v>
      </c>
      <c r="F112" s="59"/>
      <c r="G112" s="59"/>
      <c r="H112" s="38">
        <f t="shared" si="25"/>
        <v>0</v>
      </c>
      <c r="I112" s="38">
        <f t="shared" si="26"/>
        <v>0</v>
      </c>
      <c r="J112" s="6"/>
      <c r="O112" s="16"/>
    </row>
    <row r="113" spans="1:17" ht="24" customHeight="1" x14ac:dyDescent="0.2">
      <c r="A113" s="10">
        <f t="shared" si="27"/>
        <v>5</v>
      </c>
      <c r="B113" s="10">
        <v>202</v>
      </c>
      <c r="C113" s="9" t="s">
        <v>13</v>
      </c>
      <c r="D113" s="8" t="s">
        <v>2</v>
      </c>
      <c r="E113" s="7">
        <v>3</v>
      </c>
      <c r="F113" s="59"/>
      <c r="G113" s="59"/>
      <c r="H113" s="38">
        <f t="shared" si="25"/>
        <v>0</v>
      </c>
      <c r="I113" s="38">
        <f t="shared" si="26"/>
        <v>0</v>
      </c>
      <c r="J113" s="6"/>
    </row>
    <row r="114" spans="1:17" ht="24" customHeight="1" x14ac:dyDescent="0.2">
      <c r="A114" s="10">
        <f>+A113+1</f>
        <v>6</v>
      </c>
      <c r="B114" s="10">
        <v>625</v>
      </c>
      <c r="C114" s="9" t="s">
        <v>12</v>
      </c>
      <c r="D114" s="8" t="s">
        <v>5</v>
      </c>
      <c r="E114" s="7">
        <f>+E117+E118</f>
        <v>1225</v>
      </c>
      <c r="F114" s="59"/>
      <c r="G114" s="59"/>
      <c r="H114" s="38">
        <f t="shared" si="25"/>
        <v>0</v>
      </c>
      <c r="I114" s="38">
        <f t="shared" si="26"/>
        <v>0</v>
      </c>
      <c r="J114" s="6"/>
    </row>
    <row r="115" spans="1:17" ht="24" customHeight="1" x14ac:dyDescent="0.2">
      <c r="A115" s="10">
        <f t="shared" si="27"/>
        <v>7</v>
      </c>
      <c r="B115" s="10">
        <v>638</v>
      </c>
      <c r="C115" s="9" t="s">
        <v>11</v>
      </c>
      <c r="D115" s="8" t="s">
        <v>10</v>
      </c>
      <c r="E115" s="7">
        <v>1</v>
      </c>
      <c r="F115" s="59"/>
      <c r="G115" s="59"/>
      <c r="H115" s="38">
        <f t="shared" si="25"/>
        <v>0</v>
      </c>
      <c r="I115" s="38">
        <f t="shared" si="26"/>
        <v>0</v>
      </c>
      <c r="J115" s="6"/>
    </row>
    <row r="116" spans="1:17" ht="24" customHeight="1" x14ac:dyDescent="0.2">
      <c r="A116" s="10">
        <f t="shared" si="27"/>
        <v>8</v>
      </c>
      <c r="B116" s="10">
        <v>638</v>
      </c>
      <c r="C116" s="9" t="s">
        <v>9</v>
      </c>
      <c r="D116" s="8" t="s">
        <v>2</v>
      </c>
      <c r="E116" s="7">
        <v>3</v>
      </c>
      <c r="F116" s="59"/>
      <c r="G116" s="59"/>
      <c r="H116" s="38">
        <f t="shared" si="25"/>
        <v>0</v>
      </c>
      <c r="I116" s="38">
        <f t="shared" si="26"/>
        <v>0</v>
      </c>
      <c r="J116" s="6"/>
    </row>
    <row r="117" spans="1:17" ht="24" customHeight="1" x14ac:dyDescent="0.2">
      <c r="A117" s="10">
        <f t="shared" si="27"/>
        <v>9</v>
      </c>
      <c r="B117" s="10">
        <v>638</v>
      </c>
      <c r="C117" s="9" t="s">
        <v>72</v>
      </c>
      <c r="D117" s="8" t="s">
        <v>5</v>
      </c>
      <c r="E117" s="7">
        <v>18</v>
      </c>
      <c r="F117" s="59"/>
      <c r="G117" s="59"/>
      <c r="H117" s="38">
        <f t="shared" si="25"/>
        <v>0</v>
      </c>
      <c r="I117" s="38">
        <f t="shared" si="26"/>
        <v>0</v>
      </c>
      <c r="J117" s="6"/>
    </row>
    <row r="118" spans="1:17" ht="24" customHeight="1" x14ac:dyDescent="0.2">
      <c r="A118" s="10">
        <f t="shared" si="27"/>
        <v>10</v>
      </c>
      <c r="B118" s="10">
        <v>638</v>
      </c>
      <c r="C118" s="9" t="s">
        <v>73</v>
      </c>
      <c r="D118" s="8" t="s">
        <v>5</v>
      </c>
      <c r="E118" s="7">
        <v>1207</v>
      </c>
      <c r="F118" s="59"/>
      <c r="G118" s="59"/>
      <c r="H118" s="38">
        <f t="shared" si="25"/>
        <v>0</v>
      </c>
      <c r="I118" s="38">
        <f t="shared" si="26"/>
        <v>0</v>
      </c>
      <c r="J118" s="6"/>
    </row>
    <row r="119" spans="1:17" ht="24" customHeight="1" x14ac:dyDescent="0.2">
      <c r="A119" s="10">
        <f t="shared" si="27"/>
        <v>11</v>
      </c>
      <c r="B119" s="10">
        <v>638</v>
      </c>
      <c r="C119" s="9" t="s">
        <v>7</v>
      </c>
      <c r="D119" s="8" t="s">
        <v>2</v>
      </c>
      <c r="E119" s="7">
        <v>7</v>
      </c>
      <c r="F119" s="59"/>
      <c r="G119" s="59"/>
      <c r="H119" s="38">
        <f t="shared" si="25"/>
        <v>0</v>
      </c>
      <c r="I119" s="38">
        <f t="shared" si="26"/>
        <v>0</v>
      </c>
      <c r="J119" s="6"/>
    </row>
    <row r="120" spans="1:17" s="14" customFormat="1" ht="24" customHeight="1" x14ac:dyDescent="0.2">
      <c r="A120" s="10">
        <f t="shared" si="27"/>
        <v>12</v>
      </c>
      <c r="B120" s="10">
        <v>638</v>
      </c>
      <c r="C120" s="9" t="s">
        <v>3</v>
      </c>
      <c r="D120" s="8" t="s">
        <v>2</v>
      </c>
      <c r="E120" s="7">
        <v>3</v>
      </c>
      <c r="F120" s="59"/>
      <c r="G120" s="59"/>
      <c r="H120" s="38">
        <f t="shared" si="25"/>
        <v>0</v>
      </c>
      <c r="I120" s="38">
        <f t="shared" si="26"/>
        <v>0</v>
      </c>
      <c r="J120" s="6"/>
      <c r="N120" s="1"/>
      <c r="O120" s="1"/>
      <c r="P120" s="1"/>
      <c r="Q120" s="1"/>
    </row>
    <row r="121" spans="1:17" ht="24" customHeight="1" x14ac:dyDescent="0.2">
      <c r="A121" s="10">
        <f t="shared" si="27"/>
        <v>13</v>
      </c>
      <c r="B121" s="10">
        <v>638</v>
      </c>
      <c r="C121" s="9" t="s">
        <v>69</v>
      </c>
      <c r="D121" s="8" t="s">
        <v>2</v>
      </c>
      <c r="E121" s="7">
        <v>32</v>
      </c>
      <c r="F121" s="59"/>
      <c r="G121" s="59"/>
      <c r="H121" s="38">
        <f t="shared" si="25"/>
        <v>0</v>
      </c>
      <c r="I121" s="38">
        <f t="shared" si="26"/>
        <v>0</v>
      </c>
      <c r="J121" s="6"/>
      <c r="N121" s="14"/>
      <c r="O121" s="14"/>
      <c r="P121" s="14"/>
      <c r="Q121" s="14"/>
    </row>
    <row r="122" spans="1:17" ht="24" customHeight="1" x14ac:dyDescent="0.2">
      <c r="A122" s="10">
        <f t="shared" si="27"/>
        <v>14</v>
      </c>
      <c r="B122" s="10">
        <v>638</v>
      </c>
      <c r="C122" s="9" t="s">
        <v>67</v>
      </c>
      <c r="D122" s="8" t="s">
        <v>2</v>
      </c>
      <c r="E122" s="7">
        <f>+E121</f>
        <v>32</v>
      </c>
      <c r="F122" s="59"/>
      <c r="G122" s="59"/>
      <c r="H122" s="38">
        <f t="shared" si="25"/>
        <v>0</v>
      </c>
      <c r="I122" s="50">
        <f t="shared" si="26"/>
        <v>0</v>
      </c>
      <c r="J122" s="15"/>
      <c r="K122" s="17"/>
      <c r="O122" s="16"/>
    </row>
    <row r="123" spans="1:17" ht="24" customHeight="1" thickBot="1" x14ac:dyDescent="0.25">
      <c r="A123" s="10">
        <f t="shared" si="27"/>
        <v>15</v>
      </c>
      <c r="B123" s="10">
        <v>638</v>
      </c>
      <c r="C123" s="9" t="s">
        <v>1</v>
      </c>
      <c r="D123" s="8" t="s">
        <v>0</v>
      </c>
      <c r="E123" s="7">
        <f>E121*30</f>
        <v>960</v>
      </c>
      <c r="F123" s="59"/>
      <c r="G123" s="59"/>
      <c r="H123" s="38">
        <f t="shared" si="25"/>
        <v>0</v>
      </c>
      <c r="I123" s="38">
        <f t="shared" si="26"/>
        <v>0</v>
      </c>
      <c r="J123" s="6"/>
    </row>
    <row r="124" spans="1:17" ht="22.15" customHeight="1" thickTop="1" x14ac:dyDescent="0.25">
      <c r="A124" s="30"/>
      <c r="B124" s="30"/>
      <c r="C124" s="27"/>
      <c r="D124" s="27"/>
      <c r="E124" s="31"/>
      <c r="F124" s="61"/>
      <c r="G124" s="62"/>
      <c r="H124" s="40" t="s">
        <v>57</v>
      </c>
      <c r="I124" s="49" cm="1">
        <f t="array" ref="I124">SUM(+I109:I123)</f>
        <v>0</v>
      </c>
      <c r="J124" s="15"/>
      <c r="K124" s="17"/>
      <c r="O124" s="16"/>
    </row>
    <row r="125" spans="1:17" ht="27.6" customHeight="1" x14ac:dyDescent="0.2">
      <c r="A125" s="26"/>
      <c r="B125" s="26"/>
      <c r="C125" s="27"/>
      <c r="D125" s="28"/>
      <c r="E125" s="29"/>
      <c r="F125" s="63"/>
      <c r="G125" s="64"/>
      <c r="H125" s="43"/>
      <c r="I125" s="44"/>
      <c r="J125" s="15"/>
      <c r="K125" s="17"/>
      <c r="O125" s="16"/>
    </row>
    <row r="126" spans="1:17" ht="21.6" customHeight="1" x14ac:dyDescent="0.25">
      <c r="A126" s="13"/>
      <c r="B126" s="13" t="s">
        <v>47</v>
      </c>
      <c r="C126" s="5"/>
      <c r="D126" s="5"/>
      <c r="E126" s="4"/>
      <c r="F126" s="65"/>
      <c r="G126" s="66"/>
      <c r="H126" s="37"/>
      <c r="I126" s="37"/>
      <c r="J126" s="3"/>
    </row>
    <row r="127" spans="1:17" ht="24" customHeight="1" x14ac:dyDescent="0.25">
      <c r="A127" s="10">
        <v>1</v>
      </c>
      <c r="B127" s="10" t="s">
        <v>62</v>
      </c>
      <c r="C127" s="9" t="s">
        <v>61</v>
      </c>
      <c r="D127" s="8" t="s">
        <v>10</v>
      </c>
      <c r="E127" s="7">
        <v>1</v>
      </c>
      <c r="F127" s="57"/>
      <c r="G127" s="58"/>
      <c r="H127" s="47">
        <f t="shared" ref="H127:H144" si="28">+F127+G127</f>
        <v>0</v>
      </c>
      <c r="I127" s="47">
        <f t="shared" ref="I127:I144" si="29">ROUND(+E127*H127,2)</f>
        <v>0</v>
      </c>
      <c r="J127" s="11"/>
      <c r="O127" s="16"/>
    </row>
    <row r="128" spans="1:17" ht="24" customHeight="1" x14ac:dyDescent="0.2">
      <c r="A128" s="10">
        <f>+A127+1</f>
        <v>2</v>
      </c>
      <c r="B128" s="10">
        <v>614</v>
      </c>
      <c r="C128" s="9" t="s">
        <v>29</v>
      </c>
      <c r="D128" s="8" t="s">
        <v>10</v>
      </c>
      <c r="E128" s="7">
        <v>1</v>
      </c>
      <c r="F128" s="59"/>
      <c r="G128" s="59"/>
      <c r="H128" s="38">
        <f t="shared" si="28"/>
        <v>0</v>
      </c>
      <c r="I128" s="38">
        <f t="shared" si="29"/>
        <v>0</v>
      </c>
      <c r="J128" s="6"/>
      <c r="O128" s="16"/>
    </row>
    <row r="129" spans="1:15" ht="24" customHeight="1" x14ac:dyDescent="0.2">
      <c r="A129" s="10">
        <f t="shared" ref="A129:A144" si="30">+A128+1</f>
        <v>3</v>
      </c>
      <c r="B129" s="10">
        <v>623</v>
      </c>
      <c r="C129" s="9" t="s">
        <v>28</v>
      </c>
      <c r="D129" s="8" t="s">
        <v>10</v>
      </c>
      <c r="E129" s="7">
        <v>1</v>
      </c>
      <c r="F129" s="59"/>
      <c r="G129" s="59"/>
      <c r="H129" s="38">
        <f t="shared" si="28"/>
        <v>0</v>
      </c>
      <c r="I129" s="38">
        <f t="shared" si="29"/>
        <v>0</v>
      </c>
      <c r="J129" s="6"/>
      <c r="O129" s="16"/>
    </row>
    <row r="130" spans="1:15" ht="24" customHeight="1" x14ac:dyDescent="0.2">
      <c r="A130" s="10">
        <f t="shared" si="30"/>
        <v>4</v>
      </c>
      <c r="B130" s="10">
        <v>624</v>
      </c>
      <c r="C130" s="9" t="s">
        <v>27</v>
      </c>
      <c r="D130" s="8" t="s">
        <v>10</v>
      </c>
      <c r="E130" s="7">
        <v>1</v>
      </c>
      <c r="F130" s="59"/>
      <c r="G130" s="59"/>
      <c r="H130" s="38">
        <f t="shared" si="28"/>
        <v>0</v>
      </c>
      <c r="I130" s="38">
        <f t="shared" si="29"/>
        <v>0</v>
      </c>
      <c r="J130" s="6"/>
      <c r="O130" s="16"/>
    </row>
    <row r="131" spans="1:15" ht="24" customHeight="1" x14ac:dyDescent="0.2">
      <c r="A131" s="10">
        <f t="shared" si="30"/>
        <v>5</v>
      </c>
      <c r="B131" s="10">
        <v>202</v>
      </c>
      <c r="C131" s="9" t="s">
        <v>13</v>
      </c>
      <c r="D131" s="8" t="s">
        <v>2</v>
      </c>
      <c r="E131" s="7">
        <v>1</v>
      </c>
      <c r="F131" s="59"/>
      <c r="G131" s="59"/>
      <c r="H131" s="38">
        <f t="shared" si="28"/>
        <v>0</v>
      </c>
      <c r="I131" s="38">
        <f t="shared" si="29"/>
        <v>0</v>
      </c>
      <c r="J131" s="3"/>
    </row>
    <row r="132" spans="1:15" ht="24" customHeight="1" x14ac:dyDescent="0.2">
      <c r="A132" s="10">
        <f>+A131+1</f>
        <v>6</v>
      </c>
      <c r="B132" s="10">
        <v>625</v>
      </c>
      <c r="C132" s="9" t="s">
        <v>12</v>
      </c>
      <c r="D132" s="8" t="s">
        <v>5</v>
      </c>
      <c r="E132" s="7">
        <f>+E137+E139</f>
        <v>534</v>
      </c>
      <c r="F132" s="59"/>
      <c r="G132" s="59"/>
      <c r="H132" s="38">
        <f t="shared" si="28"/>
        <v>0</v>
      </c>
      <c r="I132" s="38">
        <f t="shared" si="29"/>
        <v>0</v>
      </c>
      <c r="J132" s="3"/>
    </row>
    <row r="133" spans="1:15" ht="24" customHeight="1" x14ac:dyDescent="0.2">
      <c r="A133" s="10">
        <f t="shared" si="30"/>
        <v>7</v>
      </c>
      <c r="B133" s="10">
        <v>638</v>
      </c>
      <c r="C133" s="9" t="s">
        <v>11</v>
      </c>
      <c r="D133" s="8" t="s">
        <v>10</v>
      </c>
      <c r="E133" s="7">
        <v>1</v>
      </c>
      <c r="F133" s="59"/>
      <c r="G133" s="59"/>
      <c r="H133" s="38">
        <f t="shared" si="28"/>
        <v>0</v>
      </c>
      <c r="I133" s="38">
        <f t="shared" si="29"/>
        <v>0</v>
      </c>
      <c r="J133" s="3"/>
    </row>
    <row r="134" spans="1:15" ht="24" customHeight="1" x14ac:dyDescent="0.2">
      <c r="A134" s="10">
        <f t="shared" si="30"/>
        <v>8</v>
      </c>
      <c r="B134" s="10">
        <v>638</v>
      </c>
      <c r="C134" s="9" t="s">
        <v>9</v>
      </c>
      <c r="D134" s="8" t="s">
        <v>2</v>
      </c>
      <c r="E134" s="7">
        <v>2</v>
      </c>
      <c r="F134" s="59"/>
      <c r="G134" s="59"/>
      <c r="H134" s="38">
        <f t="shared" si="28"/>
        <v>0</v>
      </c>
      <c r="I134" s="38">
        <f t="shared" si="29"/>
        <v>0</v>
      </c>
      <c r="J134" s="3"/>
    </row>
    <row r="135" spans="1:15" ht="24" customHeight="1" x14ac:dyDescent="0.2">
      <c r="A135" s="10">
        <f t="shared" si="30"/>
        <v>9</v>
      </c>
      <c r="B135" s="10">
        <v>638</v>
      </c>
      <c r="C135" s="9" t="s">
        <v>75</v>
      </c>
      <c r="D135" s="8" t="s">
        <v>5</v>
      </c>
      <c r="E135" s="7">
        <v>50</v>
      </c>
      <c r="F135" s="59"/>
      <c r="G135" s="59"/>
      <c r="H135" s="38">
        <f t="shared" ref="H135" si="31">+F135+G135</f>
        <v>0</v>
      </c>
      <c r="I135" s="38">
        <f t="shared" ref="I135" si="32">ROUND(+E135*H135,2)</f>
        <v>0</v>
      </c>
      <c r="J135" s="3"/>
    </row>
    <row r="136" spans="1:15" ht="24" customHeight="1" x14ac:dyDescent="0.2">
      <c r="A136" s="10">
        <f t="shared" si="30"/>
        <v>10</v>
      </c>
      <c r="B136" s="10">
        <v>638</v>
      </c>
      <c r="C136" s="9" t="s">
        <v>73</v>
      </c>
      <c r="D136" s="8" t="s">
        <v>5</v>
      </c>
      <c r="E136" s="7">
        <v>15</v>
      </c>
      <c r="F136" s="59"/>
      <c r="G136" s="59"/>
      <c r="H136" s="38">
        <f t="shared" si="28"/>
        <v>0</v>
      </c>
      <c r="I136" s="38">
        <f t="shared" si="29"/>
        <v>0</v>
      </c>
      <c r="J136" s="3"/>
    </row>
    <row r="137" spans="1:15" ht="24" customHeight="1" x14ac:dyDescent="0.2">
      <c r="A137" s="10">
        <f t="shared" si="30"/>
        <v>11</v>
      </c>
      <c r="B137" s="10">
        <v>638</v>
      </c>
      <c r="C137" s="9" t="s">
        <v>8</v>
      </c>
      <c r="D137" s="8" t="s">
        <v>5</v>
      </c>
      <c r="E137" s="7">
        <v>66</v>
      </c>
      <c r="F137" s="59"/>
      <c r="G137" s="59"/>
      <c r="H137" s="38">
        <f t="shared" si="28"/>
        <v>0</v>
      </c>
      <c r="I137" s="38">
        <f t="shared" si="29"/>
        <v>0</v>
      </c>
      <c r="J137" s="3"/>
    </row>
    <row r="138" spans="1:15" ht="24" customHeight="1" x14ac:dyDescent="0.2">
      <c r="A138" s="10">
        <f t="shared" si="30"/>
        <v>12</v>
      </c>
      <c r="B138" s="10">
        <v>637</v>
      </c>
      <c r="C138" s="9" t="s">
        <v>7</v>
      </c>
      <c r="D138" s="8" t="s">
        <v>2</v>
      </c>
      <c r="E138" s="7">
        <v>1</v>
      </c>
      <c r="F138" s="59"/>
      <c r="G138" s="59"/>
      <c r="H138" s="38">
        <f t="shared" si="28"/>
        <v>0</v>
      </c>
      <c r="I138" s="38">
        <f t="shared" si="29"/>
        <v>0</v>
      </c>
      <c r="J138" s="3"/>
    </row>
    <row r="139" spans="1:15" ht="24" customHeight="1" x14ac:dyDescent="0.2">
      <c r="A139" s="10">
        <f t="shared" si="30"/>
        <v>13</v>
      </c>
      <c r="B139" s="10">
        <v>638</v>
      </c>
      <c r="C139" s="9" t="s">
        <v>6</v>
      </c>
      <c r="D139" s="8" t="s">
        <v>5</v>
      </c>
      <c r="E139" s="7">
        <v>468</v>
      </c>
      <c r="F139" s="59"/>
      <c r="G139" s="59"/>
      <c r="H139" s="38">
        <f t="shared" si="28"/>
        <v>0</v>
      </c>
      <c r="I139" s="38">
        <f t="shared" si="29"/>
        <v>0</v>
      </c>
      <c r="J139" s="3"/>
    </row>
    <row r="140" spans="1:15" ht="24" customHeight="1" x14ac:dyDescent="0.2">
      <c r="A140" s="10">
        <f t="shared" si="30"/>
        <v>14</v>
      </c>
      <c r="B140" s="10">
        <v>638</v>
      </c>
      <c r="C140" s="9" t="s">
        <v>4</v>
      </c>
      <c r="D140" s="8" t="s">
        <v>2</v>
      </c>
      <c r="E140" s="7">
        <v>3</v>
      </c>
      <c r="F140" s="59"/>
      <c r="G140" s="59"/>
      <c r="H140" s="38">
        <f t="shared" si="28"/>
        <v>0</v>
      </c>
      <c r="I140" s="38">
        <f t="shared" si="29"/>
        <v>0</v>
      </c>
      <c r="J140" s="3"/>
    </row>
    <row r="141" spans="1:15" ht="24" customHeight="1" x14ac:dyDescent="0.2">
      <c r="A141" s="10">
        <f t="shared" si="30"/>
        <v>15</v>
      </c>
      <c r="B141" s="10">
        <v>638</v>
      </c>
      <c r="C141" s="9" t="s">
        <v>3</v>
      </c>
      <c r="D141" s="8" t="s">
        <v>2</v>
      </c>
      <c r="E141" s="7">
        <v>1</v>
      </c>
      <c r="F141" s="59"/>
      <c r="G141" s="59"/>
      <c r="H141" s="38">
        <f t="shared" si="28"/>
        <v>0</v>
      </c>
      <c r="I141" s="38">
        <f t="shared" si="29"/>
        <v>0</v>
      </c>
      <c r="J141" s="3"/>
    </row>
    <row r="142" spans="1:15" ht="24" customHeight="1" x14ac:dyDescent="0.2">
      <c r="A142" s="10">
        <f t="shared" si="30"/>
        <v>16</v>
      </c>
      <c r="B142" s="10">
        <v>638</v>
      </c>
      <c r="C142" s="9" t="s">
        <v>69</v>
      </c>
      <c r="D142" s="8" t="s">
        <v>2</v>
      </c>
      <c r="E142" s="7">
        <v>2</v>
      </c>
      <c r="F142" s="59"/>
      <c r="G142" s="59"/>
      <c r="H142" s="38">
        <f t="shared" si="28"/>
        <v>0</v>
      </c>
      <c r="I142" s="38">
        <f t="shared" si="29"/>
        <v>0</v>
      </c>
      <c r="J142" s="3"/>
    </row>
    <row r="143" spans="1:15" ht="24" customHeight="1" x14ac:dyDescent="0.2">
      <c r="A143" s="10">
        <f t="shared" si="30"/>
        <v>17</v>
      </c>
      <c r="B143" s="10">
        <v>638</v>
      </c>
      <c r="C143" s="9" t="s">
        <v>67</v>
      </c>
      <c r="D143" s="8" t="s">
        <v>2</v>
      </c>
      <c r="E143" s="7">
        <f>+E142</f>
        <v>2</v>
      </c>
      <c r="F143" s="59"/>
      <c r="G143" s="59"/>
      <c r="H143" s="38">
        <f t="shared" si="28"/>
        <v>0</v>
      </c>
      <c r="I143" s="50">
        <f t="shared" si="29"/>
        <v>0</v>
      </c>
      <c r="J143" s="15"/>
      <c r="K143" s="17"/>
      <c r="O143" s="16"/>
    </row>
    <row r="144" spans="1:15" ht="24" customHeight="1" thickBot="1" x14ac:dyDescent="0.25">
      <c r="A144" s="10">
        <f t="shared" si="30"/>
        <v>18</v>
      </c>
      <c r="B144" s="10">
        <v>638</v>
      </c>
      <c r="C144" s="9" t="s">
        <v>1</v>
      </c>
      <c r="D144" s="8" t="s">
        <v>0</v>
      </c>
      <c r="E144" s="7">
        <f>E142*30</f>
        <v>60</v>
      </c>
      <c r="F144" s="59"/>
      <c r="G144" s="59"/>
      <c r="H144" s="38">
        <f t="shared" si="28"/>
        <v>0</v>
      </c>
      <c r="I144" s="38">
        <f t="shared" si="29"/>
        <v>0</v>
      </c>
      <c r="J144" s="3"/>
    </row>
    <row r="145" spans="1:15" ht="22.15" customHeight="1" thickTop="1" x14ac:dyDescent="0.25">
      <c r="A145" s="30"/>
      <c r="B145" s="30"/>
      <c r="C145" s="27"/>
      <c r="D145" s="27"/>
      <c r="E145" s="31"/>
      <c r="F145" s="61"/>
      <c r="G145" s="62"/>
      <c r="H145" s="40" t="s">
        <v>59</v>
      </c>
      <c r="I145" s="49" cm="1">
        <f t="array" ref="I145">SUM(+I127:I144)</f>
        <v>0</v>
      </c>
      <c r="J145" s="15"/>
      <c r="K145" s="17"/>
      <c r="O145" s="16"/>
    </row>
    <row r="146" spans="1:15" ht="28.9" customHeight="1" thickBot="1" x14ac:dyDescent="0.25">
      <c r="A146" s="32"/>
      <c r="B146" s="32"/>
      <c r="C146" s="33"/>
      <c r="D146" s="34"/>
      <c r="E146" s="35"/>
      <c r="F146" s="69"/>
      <c r="G146" s="70"/>
      <c r="H146" s="43"/>
      <c r="I146" s="44"/>
      <c r="J146" s="15"/>
      <c r="K146" s="17"/>
      <c r="O146" s="16"/>
    </row>
    <row r="147" spans="1:15" ht="49.15" customHeight="1" thickTop="1" x14ac:dyDescent="0.25">
      <c r="A147" s="26"/>
      <c r="B147" s="26"/>
      <c r="C147" s="27"/>
      <c r="D147" s="28"/>
      <c r="E147" s="29"/>
      <c r="F147" s="63"/>
      <c r="G147" s="67" t="s">
        <v>60</v>
      </c>
      <c r="H147" s="45"/>
      <c r="I147" s="51">
        <f>+I106+I124+I145</f>
        <v>275000</v>
      </c>
      <c r="J147" s="15"/>
      <c r="K147" s="17"/>
      <c r="O147" s="16"/>
    </row>
    <row r="148" spans="1:15" ht="35.25" customHeight="1" x14ac:dyDescent="0.2"/>
  </sheetData>
  <sheetProtection algorithmName="SHA-512" hashValue="k0jz8rOddY6VMgtJjsfKNUpNB/XM41AOIQUvJtkEldBsXBspl6mpy+XlGT+/q6cBd2Axbn8RvryE57oOcUsweg==" saltValue="ZP3Gq3f9fOhDGkyiPakllA==" spinCount="100000" sheet="1" objects="1" scenarios="1"/>
  <pageMargins left="0.5" right="0.5" top="0.25" bottom="0.25" header="0.3" footer="0.3"/>
  <pageSetup scale="72" fitToHeight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BID FORM</vt:lpstr>
      <vt:lpstr>'BID FORM'!Print_Area</vt:lpstr>
      <vt:lpstr>'BID FORM'!Print_Titles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Nicole Diak</dc:creator>
  <cp:lastModifiedBy>Alison Carnes</cp:lastModifiedBy>
  <cp:lastPrinted>2025-11-07T19:42:04Z</cp:lastPrinted>
  <dcterms:created xsi:type="dcterms:W3CDTF">2025-10-17T15:56:11Z</dcterms:created>
  <dcterms:modified xsi:type="dcterms:W3CDTF">2025-11-07T19:44:31Z</dcterms:modified>
</cp:coreProperties>
</file>